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4. Качество обслуживания" sheetId="6" r:id="rId1"/>
  </sheets>
  <externalReferences>
    <externalReference r:id="rId2"/>
  </externalReferences>
  <definedNames>
    <definedName name="rng_actions_01">[1]TEHSHEET!$X$3:$X$110</definedName>
  </definedNames>
  <calcPr calcId="145621"/>
</workbook>
</file>

<file path=xl/calcChain.xml><?xml version="1.0" encoding="utf-8"?>
<calcChain xmlns="http://schemas.openxmlformats.org/spreadsheetml/2006/main">
  <c r="F14" i="6" l="1"/>
  <c r="F13" i="6"/>
  <c r="F12" i="6"/>
  <c r="F11" i="6"/>
  <c r="F10" i="6"/>
  <c r="C14" i="6"/>
  <c r="C13" i="6"/>
  <c r="L11" i="6" l="1"/>
  <c r="L14" i="6"/>
  <c r="L10" i="6"/>
  <c r="L13" i="6"/>
  <c r="L12" i="6"/>
  <c r="P9" i="6"/>
  <c r="D13" i="6"/>
  <c r="D14" i="6"/>
  <c r="G10" i="6"/>
  <c r="G11" i="6"/>
  <c r="G12" i="6"/>
  <c r="G13" i="6"/>
  <c r="G14" i="6"/>
  <c r="O29" i="6"/>
  <c r="O28" i="6"/>
  <c r="O27" i="6"/>
  <c r="O9" i="6"/>
  <c r="L15" i="6"/>
  <c r="F15" i="6"/>
  <c r="O25" i="6"/>
  <c r="O26" i="6" l="1"/>
  <c r="V62" i="6" l="1"/>
  <c r="U62" i="6"/>
  <c r="T62" i="6"/>
  <c r="S62" i="6"/>
  <c r="R62" i="6"/>
  <c r="Q62" i="6"/>
  <c r="P62" i="6"/>
  <c r="H62" i="6"/>
  <c r="G62" i="6"/>
  <c r="F62" i="6"/>
  <c r="E62" i="6"/>
  <c r="K40" i="6" l="1"/>
  <c r="H33" i="6"/>
  <c r="P29" i="6"/>
  <c r="P28" i="6"/>
  <c r="Y62" i="6" s="1"/>
  <c r="P27" i="6"/>
  <c r="X62" i="6" s="1"/>
  <c r="G15" i="6"/>
  <c r="M15" i="6"/>
  <c r="M14" i="6"/>
  <c r="N62" i="6" s="1"/>
  <c r="M13" i="6"/>
  <c r="M12" i="6"/>
  <c r="M11" i="6"/>
  <c r="M10" i="6"/>
  <c r="J15" i="6"/>
  <c r="I15" i="6"/>
  <c r="O15" i="6" s="1"/>
  <c r="J14" i="6"/>
  <c r="J13" i="6"/>
  <c r="J12" i="6"/>
  <c r="J11" i="6"/>
  <c r="J10" i="6"/>
  <c r="I14" i="6"/>
  <c r="O14" i="6" s="1"/>
  <c r="I13" i="6"/>
  <c r="O13" i="6" s="1"/>
  <c r="I12" i="6"/>
  <c r="O12" i="6" s="1"/>
  <c r="I11" i="6"/>
  <c r="O11" i="6" s="1"/>
  <c r="I10" i="6"/>
  <c r="O10" i="6" s="1"/>
  <c r="E9" i="6"/>
  <c r="P13" i="6" l="1"/>
  <c r="Q13" i="6" s="1"/>
  <c r="P11" i="6"/>
  <c r="K62" i="6" s="1"/>
  <c r="P10" i="6"/>
  <c r="P12" i="6"/>
  <c r="L62" i="6" s="1"/>
  <c r="P14" i="6"/>
  <c r="Q14" i="6" s="1"/>
  <c r="P15" i="6"/>
  <c r="Q9" i="6"/>
  <c r="O62" i="6"/>
  <c r="I62" i="6"/>
  <c r="AA62" i="6" s="1"/>
  <c r="P25" i="6"/>
  <c r="Z62" i="6" s="1"/>
  <c r="P26" i="6"/>
  <c r="E13" i="6"/>
  <c r="E11" i="6"/>
  <c r="M62" i="6" l="1"/>
  <c r="J62" i="6"/>
  <c r="Q11" i="6"/>
  <c r="W62" i="6"/>
  <c r="E14" i="6"/>
</calcChain>
</file>

<file path=xl/sharedStrings.xml><?xml version="1.0" encoding="utf-8"?>
<sst xmlns="http://schemas.openxmlformats.org/spreadsheetml/2006/main" count="135" uniqueCount="111">
  <si>
    <t>N</t>
  </si>
  <si>
    <t>Динамика изменения показателя, %</t>
  </si>
  <si>
    <t>4. Качество обслуживания</t>
  </si>
  <si>
    <t>4.1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</si>
  <si>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</si>
  <si>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</si>
  <si>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</si>
  <si>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</si>
  <si>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</si>
  <si>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</si>
  <si>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</si>
  <si>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</si>
  <si>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</si>
  <si>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</si>
  <si>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</si>
  <si>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</si>
  <si>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</si>
  <si>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</si>
  <si>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</si>
  <si>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</si>
  <si>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</si>
  <si>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</si>
  <si>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</si>
  <si>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</si>
  <si>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</si>
  <si>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</si>
  <si>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2,1,1</t>
  </si>
  <si>
    <t>2,1,2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</si>
  <si>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</si>
  <si>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</si>
  <si>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</si>
  <si>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</si>
  <si>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</si>
  <si>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</si>
  <si>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</si>
  <si>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</si>
  <si>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</si>
  <si>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</si>
  <si>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</si>
  <si>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Тех.присоединение к электрическим сетям</t>
  </si>
  <si>
    <t>4.3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</si>
  <si>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</si>
  <si>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</si>
  <si>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</si>
  <si>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</si>
  <si>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</si>
  <si>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</si>
  <si>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</si>
  <si>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</si>
  <si>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</si>
  <si>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</si>
  <si>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</si>
  <si>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</si>
  <si>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</si>
  <si>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 xml:space="preserve">4.4 Категория обращений, в которой зарегистрировано наибольшее число обращений 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</si>
  <si>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</si>
  <si>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</si>
  <si>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</si>
  <si>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</si>
  <si>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</si>
  <si>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</si>
  <si>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</si>
  <si>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</si>
  <si>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</si>
  <si>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</si>
  <si>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</si>
  <si>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</si>
  <si>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</si>
  <si>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</si>
  <si>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</si>
  <si>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</si>
  <si>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</si>
  <si>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</si>
  <si>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</si>
  <si>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</si>
  <si>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</si>
  <si>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</si>
  <si>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</si>
  <si>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</si>
  <si>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</si>
  <si>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</si>
  <si>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</si>
  <si>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</si>
  <si>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4.5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</si>
  <si>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 xml:space="preserve">4.6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</t>
  </si>
  <si>
    <t>4.7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</si>
  <si>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№</t>
  </si>
  <si>
    <t>Критерий оценки</t>
  </si>
  <si>
    <t>Средний балл</t>
  </si>
  <si>
    <t xml:space="preserve">Уровень доброжелательности сотрудников </t>
  </si>
  <si>
    <t>Качество и полнота ответов на обращения</t>
  </si>
  <si>
    <t>Компетентность сотрудников</t>
  </si>
  <si>
    <t>Соблюдение сроков выполнения мероприятий по заявкам и обращениям потребителей, оперативная работа с потребителями</t>
  </si>
  <si>
    <t>4.8 Мероприятия, выполняемые сетевой организацией в целях повышения качества обслуживания потребителей.</t>
  </si>
  <si>
    <t>4.9 Информация по обращениям потребителей</t>
  </si>
  <si>
    <t>Качество предоставленных консультаций</t>
  </si>
  <si>
    <t>прочее</t>
  </si>
  <si>
    <t>Отсутствуют</t>
  </si>
  <si>
    <t>Итоги</t>
  </si>
  <si>
    <t>в период 2018г</t>
  </si>
  <si>
    <t>ОАО "КузбассЭлектро"</t>
  </si>
  <si>
    <t>ПТО</t>
  </si>
  <si>
    <t>(384 52) 99-6-36</t>
  </si>
  <si>
    <t>г.Белово ,  ул.Кемеровская, 4</t>
  </si>
  <si>
    <t>(38452) 99-601</t>
  </si>
  <si>
    <t>(38452) 99-6-36</t>
  </si>
  <si>
    <t>Технологическое присоединение</t>
  </si>
  <si>
    <t xml:space="preserve">№313
№1851
№1882
</t>
  </si>
  <si>
    <t xml:space="preserve">   ОАО "КузбассЭлектро"</t>
  </si>
  <si>
    <t>652600, РФ, Кемеровская обл., г. Белово, ул. Кемеровская, 4</t>
  </si>
  <si>
    <t>Пн-Пт 
с 08.00-17.00 обед
 с 12.00-13.00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</si>
</sst>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scheme val="minor"/>
    </font>
    <font>
      <b/>
      <i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2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6" fontId="2" fillId="3" borderId="7" xfId="0" applyNumberFormat="1" applyFont="1" applyFill="1" applyBorder="1" applyAlignment="1">
      <alignment horizontal="center" vertical="center" wrapText="1"/>
    </xf>
    <xf numFmtId="16" fontId="2" fillId="0" borderId="0" xfId="0" applyNumberFormat="1" applyFont="1" applyFill="1" applyBorder="1" applyAlignment="1">
      <alignment horizontal="center" vertical="center" wrapText="1"/>
    </xf>
    <xf numFmtId="16" fontId="2" fillId="3" borderId="8" xfId="0" applyNumberFormat="1" applyFont="1" applyFill="1" applyBorder="1" applyAlignment="1">
      <alignment horizontal="left" vertical="center" wrapText="1"/>
    </xf>
    <xf numFmtId="16" fontId="2" fillId="3" borderId="0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16" fontId="2" fillId="3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" fontId="2" fillId="3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D\Desktop\&#1054;&#1090;&#1095;&#1077;&#1090;%20&#1087;&#1086;%20&#1087;&#1088;&#1086;&#1075;&#1088;&#1072;&#1084;&#1084;&#1077;%20&#1101;&#1085;&#1077;&#1088;&#1075;&#1086;&#1089;&#1073;&#1077;&#1088;&#1077;&#1078;&#1077;&#1085;&#1080;&#1103;\&#1050;&#1054;_4&#1082;&#1074;&#1072;&#1088;&#1090;&#1072;&#1083;_2016\IST.FIN.2012(v1.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pdTemplMain"/>
      <sheetName val="modHelp"/>
      <sheetName val="modChange"/>
      <sheetName val="modPROV"/>
      <sheetName val="Инструкция"/>
      <sheetName val="Обновление"/>
      <sheetName val="Лог обновления"/>
      <sheetName val="Титульный"/>
      <sheetName val="Факт"/>
      <sheetName val="План"/>
      <sheetName val="Комментарии"/>
      <sheetName val="Проверка"/>
      <sheetName val="et_union_h"/>
      <sheetName val="TEHSHEET"/>
      <sheetName val="AllSheetsInThisWorkbook"/>
      <sheetName val="EVENTS"/>
      <sheetName val="REESTR_ORG"/>
      <sheetName val="REESTR_TEMP"/>
      <sheetName val="REESTR"/>
      <sheetName val="modButtonClick"/>
      <sheetName val="modFrmCalend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X3" t="str">
            <v>Повышение энергоэффективности при производстве тепловой и электрической энергии:</v>
          </cell>
        </row>
        <row r="4">
          <cell r="X4" t="str">
            <v>- применение рекуперативных и регенеративных горелок (позволяют подогревать подаваемый в камеру горения воздух за счет утилизации тепла отводимых газов)</v>
          </cell>
        </row>
        <row r="5">
          <cell r="X5" t="str">
            <v>- автоматизация режимов горения (поддержание оптимального соотношения топливо-воздух)</v>
          </cell>
        </row>
        <row r="6">
          <cell r="X6" t="str">
            <v>- применение беспламенного объемного сжигания, технология HiTAK</v>
          </cell>
        </row>
        <row r="7">
          <cell r="X7" t="str">
            <v>- сжигание твердого топлива в кипящем слое</v>
          </cell>
        </row>
        <row r="8">
          <cell r="X8" t="str">
            <v>- рекуперация тепла отводимых газов системы дымоудаления, подогрев исходной воды или приточного воздуха</v>
          </cell>
        </row>
        <row r="9">
          <cell r="X9" t="str">
            <v>- минимизация величины продувки котла</v>
          </cell>
        </row>
        <row r="10">
          <cell r="X10" t="str">
            <v>- надстройка действующих водогрейных или паровых котлов газотурбинными установками</v>
          </cell>
        </row>
        <row r="11">
          <cell r="X11" t="str">
            <v>- магнитострикционная очистка внутренних поверхностей котлов от накипи</v>
          </cell>
        </row>
        <row r="12">
          <cell r="X12" t="str">
            <v>- устранение присосов воздуха в газоходах и обмуровках через трещины и неплотности</v>
          </cell>
        </row>
        <row r="13">
          <cell r="X13" t="str">
            <v>- сбор и возврат конденсата в котел</v>
          </cell>
        </row>
        <row r="14">
          <cell r="X14" t="str">
            <v>- применение экономайзеров для предварительного подогрева питательной воды в деаэраторах</v>
          </cell>
        </row>
        <row r="15">
          <cell r="X15" t="str">
            <v>- повторное использование выпара в котлоагрегатах, применение пароструйных инжекторов</v>
          </cell>
        </row>
        <row r="16">
          <cell r="X16" t="str">
            <v>- применение обоснованных режимов снижения температуры теплоносителя</v>
          </cell>
        </row>
        <row r="17">
          <cell r="X17" t="str">
            <v>- использование энергии выделяющейся при снижении давления магистрального газа для выработки электрической и тепловой энергии</v>
          </cell>
        </row>
        <row r="18">
          <cell r="X18" t="str">
            <v>- когенерация, Совместная выработка тепловой и электрической энергии</v>
          </cell>
        </row>
        <row r="19">
          <cell r="X19" t="str">
            <v>- реконструкция котельный в мини-ТЭЦ с надстройкой ГТУ</v>
          </cell>
        </row>
        <row r="20">
          <cell r="X20" t="str">
            <v>- тригенерация, совместная выработка электрической, тепловой энергии, холода</v>
          </cell>
        </row>
        <row r="21">
          <cell r="X21" t="str">
            <v>- компенсация реактивной мощности на уровне объекта</v>
          </cell>
        </row>
        <row r="22">
          <cell r="X22" t="str">
            <v>Повышение энергоэффективности тепловых сетей:</v>
          </cell>
        </row>
        <row r="23">
          <cell r="X23" t="str">
            <v>- оптимизация сечения трубопроводов при перекладке</v>
          </cell>
        </row>
        <row r="24">
          <cell r="X24" t="str">
            <v>- прокладка трубопроводов "труба в трубе" с пенополиуретаной изоляцией</v>
          </cell>
        </row>
        <row r="25">
          <cell r="X25" t="str">
            <v>- замена изоляции минераловатой на пенополиуретановую с металлическими отражателями</v>
          </cell>
        </row>
        <row r="26">
          <cell r="X26" t="str">
            <v>- замена металлических труб на асбоцементные</v>
          </cell>
        </row>
        <row r="27">
          <cell r="X27" t="str">
            <v>- электрохимическая защита металлических трубопроводов</v>
          </cell>
        </row>
        <row r="28">
          <cell r="X28" t="str">
            <v>- применение систем дистанционной диагностики состояния трубопроводов</v>
          </cell>
        </row>
        <row r="29">
          <cell r="X29" t="str">
            <v>- применение обоснованных режимов снижения температуры теплоносителя</v>
          </cell>
        </row>
        <row r="30">
          <cell r="X30" t="str">
            <v>- исключение подсоса грунтовых и сточных вод в подземные теплотрассы</v>
          </cell>
        </row>
        <row r="31">
          <cell r="X31" t="str">
            <v>- замена малоэффективных кожухотрубных теплообменников на ЦТП на пластинчатые, устранение течей</v>
          </cell>
        </row>
        <row r="32">
          <cell r="X32" t="str">
            <v>- установка частотно регулируемых приводов для поддержания оптимального давления в сетях (экономия электроэнергии 20-25% и снижение аварийности)</v>
          </cell>
        </row>
        <row r="33">
          <cell r="X33" t="str">
            <v>- закрытие малоэффективных и ненагруженных котельных</v>
          </cell>
        </row>
        <row r="34">
          <cell r="X34" t="str">
            <v>- проведение мероприятий по оптимизации тепловых режимов здания ЦТП и вторичному использованию тепла обратной сетевой воды и вытяжной вентиляции,</v>
          </cell>
        </row>
        <row r="35">
          <cell r="X35" t="str">
            <v>- установка регулируемых вентилей на подаче тепла на нагруженные участки теплотрасс</v>
          </cell>
        </row>
        <row r="36">
          <cell r="X36" t="str">
            <v>- использование мобильных измерительных комплексов для диагностики состояния и подачи тепла, а так же для регулирования отпуска тепла</v>
          </cell>
        </row>
        <row r="37">
          <cell r="X37" t="str">
            <v>- внедрение кустовых автоматизированных комплексов диспетчеризации ЦТП</v>
          </cell>
        </row>
        <row r="38">
          <cell r="X38" t="str">
            <v>- комплексная гидравлическая балансировка теплосетей</v>
          </cell>
        </row>
        <row r="39">
          <cell r="X39" t="str">
            <v>Повышение энергоэффективности электрических сетей и системы освещения:</v>
          </cell>
        </row>
        <row r="40">
          <cell r="X40" t="str">
            <v>- исключение недогруза трансформаторов (менее 30%)</v>
          </cell>
        </row>
        <row r="41">
          <cell r="X41" t="str">
            <v>- исключение перегруза трансформаторов</v>
          </cell>
        </row>
        <row r="42">
          <cell r="X42" t="str">
            <v>- исключение перегруза длинных участков распределительных сетей</v>
          </cell>
        </row>
        <row r="43">
          <cell r="X43" t="str">
            <v>- установка компенсаторов реактивной мощности у потребителей</v>
          </cell>
        </row>
        <row r="44">
          <cell r="X44" t="str">
            <v>- внедрение распределенной энергетической сетки для компенсации реактивной мощности</v>
          </cell>
        </row>
        <row r="45">
          <cell r="X45" t="str">
            <v>- исключение утечек тока на подземных магистралях</v>
          </cell>
        </row>
        <row r="46">
          <cell r="X46" t="str">
            <v>- своевременная замена изоляторов на ЛЭП</v>
          </cell>
        </row>
        <row r="47">
          <cell r="X47" t="str">
            <v>- повышение качества электрической энергии (применение экранирования, энергосберегающей системы FORCE)</v>
          </cell>
        </row>
        <row r="48">
          <cell r="X48" t="str">
            <v>- увеличение загрузки асинхронных двигателей (нагрузка должна быть более 50%)</v>
          </cell>
        </row>
        <row r="49">
          <cell r="X49" t="str">
            <v>- применение автоматических переключателей с соединения "треугольник" на соединение "звезда" при малонагруженных режимах</v>
          </cell>
        </row>
        <row r="50">
          <cell r="X50" t="str">
            <v>- замена асинхронных двигателей синхронными</v>
          </cell>
        </row>
        <row r="51">
          <cell r="X51" t="str">
            <v>- применение частотно регулируемых приводов в системах вентиляции энергообъектов сетей</v>
          </cell>
        </row>
        <row r="52">
          <cell r="X52" t="str">
            <v>- разработка энергобаланса сетей и постоянная оценка режимов электропотребления для снижения нерациональных энергозатрат</v>
          </cell>
        </row>
        <row r="53">
          <cell r="X53" t="str">
            <v>- проведение мероприятий по внедрению системы энергоэффективного освещения (замена ламп накаливания на люминесцентные и светодиодные, промывка окон, окраска стен в светлые тона)</v>
          </cell>
        </row>
        <row r="54">
          <cell r="X54" t="str">
            <v>Повышение энергоэффективности систем водоснабжения:</v>
          </cell>
        </row>
        <row r="55">
          <cell r="X55" t="str">
            <v>- сокращение использование воды на собственные нужды в водозаборных станциях</v>
          </cell>
        </row>
        <row r="56">
          <cell r="X56" t="str">
            <v>- внедрение систем водооборота на водозаборах</v>
          </cell>
        </row>
        <row r="57">
          <cell r="X57" t="str">
            <v>- оптимизация режимов промывки фильтров</v>
          </cell>
        </row>
        <row r="58">
          <cell r="X58" t="str">
            <v>- применение технологии водо-воздушной промывки</v>
          </cell>
        </row>
        <row r="59">
          <cell r="X59" t="str">
            <v>- установка на раструбные соединения ремонтных комплектов (придают раструбу высокую степень герметичности)</v>
          </cell>
        </row>
        <row r="60">
          <cell r="X60" t="str">
            <v>- использование частотно регулируемых приводов на насосах тепловых пунктов, насосных станциях</v>
          </cell>
        </row>
        <row r="61">
          <cell r="X61" t="str">
            <v>- замена металлических труб на полиэтиленовые (сокращение потерь на поддержание избыточного давления в закодированных трубах)</v>
          </cell>
        </row>
        <row r="62">
          <cell r="X62" t="str">
            <v>- применение систем электрохимической защиты стальных трубороводов</v>
          </cell>
        </row>
        <row r="63">
          <cell r="X63" t="str">
            <v>- внедрение современной запорно-регулирующей и предохранительной арматуры</v>
          </cell>
        </row>
        <row r="64">
          <cell r="X64" t="str">
            <v>- применение сильфонных компенсаторов гидравлических ударов</v>
          </cell>
        </row>
        <row r="65">
          <cell r="X65" t="str">
            <v>- санация ветхих участков водопроводных сетей</v>
          </cell>
        </row>
        <row r="66">
          <cell r="X66" t="str">
            <v>- оптимизация работы системы водоснабжения, диспетчеризация и автоматизация управления сетями</v>
          </cell>
        </row>
        <row r="67">
          <cell r="X67" t="str">
            <v>- установка на ответвлениях сети датчиков и регуляторов сетевого давления</v>
          </cell>
        </row>
        <row r="68">
          <cell r="X68" t="str">
            <v>- изменение схемы централизованного ГВС из циркуляционного в циркуляционно-повысительную</v>
          </cell>
        </row>
        <row r="69">
          <cell r="X69" t="str">
            <v>- установка технологических водомеров на проблемных ответвлениях</v>
          </cell>
        </row>
        <row r="70">
          <cell r="X70" t="str">
            <v>"Нетрадиционные" способы энергосбережения:</v>
          </cell>
        </row>
        <row r="71">
          <cell r="X71" t="str">
            <v>- использование тепла пластовых вод и геотермальных источников для отопления и ГВС</v>
          </cell>
        </row>
        <row r="72">
          <cell r="X72" t="str">
            <v>- использование солнечных коллекторов для дополнительного горячего водоснабжения и отопления зданий</v>
          </cell>
        </row>
        <row r="73">
          <cell r="X73" t="str">
            <v>- создание системы сезонного и суточного аккумулирование тепла</v>
          </cell>
        </row>
        <row r="74">
          <cell r="X74" t="str">
            <v>- использование пароструйных инжекторов в качестве эффективных теплообменников при утилизации низкопотенциального тепла мятого пара</v>
          </cell>
        </row>
        <row r="75">
          <cell r="X75" t="str">
            <v>- использование пароструйных инжекторов в замен циркуляционных насосов</v>
          </cell>
        </row>
        <row r="76">
          <cell r="X76" t="str">
            <v>- использование тепловых насосов для отопления и ГВС с извлечением низкопотенциального тепла из канализационных стоков и сбросов промышленных вод</v>
          </cell>
        </row>
        <row r="77">
          <cell r="X77" t="str">
            <v>- использование тепловых насосов для отопления и ГВС с извлечением низкопотенциального тепла из тепла подвальных помещений зданий</v>
          </cell>
        </row>
        <row r="78">
          <cell r="X78" t="str">
            <v>- использование тепловых насосов для отопления и ГВС с извлечением низкопотенциального тепла из тепла солнечных коллекторов</v>
          </cell>
        </row>
        <row r="79">
          <cell r="X79" t="str">
            <v>- использование тепловых насосов для отопления и ГВС с извлечением низкопотенциального тепла из теплого выхлопа вытяжной вентиляции</v>
          </cell>
        </row>
        <row r="80">
          <cell r="X80" t="str">
            <v>- использование тепловых насосов для отопления и ГВС с извлечением низкопотенциального тепла из обратной сетевой воды системы отопления</v>
          </cell>
        </row>
        <row r="81">
          <cell r="X81" t="str">
            <v>- использование тепловых насосов для отопления и ГВС с извлечением низкопотенциального тепла из воды моря и открытых водоемов</v>
          </cell>
        </row>
        <row r="82">
          <cell r="X82" t="str">
            <v>- применение газогенераторных установок для замещения природного газа и теплоснабжения</v>
          </cell>
        </row>
        <row r="83">
          <cell r="X83" t="str">
            <v>- использование шахтного метана</v>
          </cell>
        </row>
        <row r="84">
          <cell r="X84" t="str">
            <v>- производство пелет, торфобрикетов и их использование для газогенерации и отопления</v>
          </cell>
        </row>
        <row r="85">
          <cell r="X85" t="str">
            <v>- использование систем распределенной энергетики для организации теплоснабжения населенных пунктов</v>
          </cell>
        </row>
        <row r="86">
          <cell r="X86" t="str">
            <v>- использование мусоросжигающих заводов в системах распределенной энергетики</v>
          </cell>
        </row>
        <row r="87">
          <cell r="X87" t="str">
            <v>- использование тепла обратной сетевой воды для снегоплавильных установок</v>
          </cell>
        </row>
        <row r="88">
          <cell r="X88" t="str">
            <v>Мероприятия по приборному учету (установка, поверка, ремонт/замена вышедших из строя):</v>
          </cell>
        </row>
        <row r="89">
          <cell r="X89" t="str">
            <v>- мероприятия по приборам учета топлива на инфраструктурных объектах</v>
          </cell>
        </row>
        <row r="90">
          <cell r="X90" t="str">
            <v>- мероприятия по приборам учета ЭЭ на инфраструктурных объектах</v>
          </cell>
        </row>
        <row r="91">
          <cell r="X91" t="str">
            <v>- мероприятия по приборам учета воды на инфраструктурных объектах</v>
          </cell>
        </row>
        <row r="92">
          <cell r="X92" t="str">
            <v>- мероприятия по приборам учета ТЭ на инфраструктурных объектах</v>
          </cell>
        </row>
        <row r="93">
          <cell r="X93" t="str">
            <v>- мероприятия по приборам учета ТЭ на хозяйственных объектах</v>
          </cell>
        </row>
        <row r="94">
          <cell r="X94" t="str">
            <v>- мероприятия по приборам учета ЭЭ на хозяйственных объектах</v>
          </cell>
        </row>
        <row r="95">
          <cell r="X95" t="str">
            <v>- мероприятия по приборам учета воды на хозяйственных объектах</v>
          </cell>
        </row>
        <row r="96">
          <cell r="X96" t="str">
            <v>- мероприятия по приборам учета топлива на хозяйственных объектах</v>
          </cell>
        </row>
        <row r="97">
          <cell r="X97" t="str">
            <v>Организационные мероприятия:</v>
          </cell>
        </row>
        <row r="98">
          <cell r="X98" t="str">
            <v>- проведение обязательного энергетического обследования и разработка энергетического паспорта</v>
          </cell>
        </row>
        <row r="99">
          <cell r="X99" t="str">
            <v>- корректировка программы, в том числе значений показателей энергосбережения и повышения энергетической эффективности</v>
          </cell>
        </row>
        <row r="100">
          <cell r="X100" t="str">
            <v>- совершенствование организационной структуры управления энергосбережением и повышением энергетической эффективности</v>
          </cell>
        </row>
        <row r="101">
          <cell r="X101" t="str">
            <v>- разработка механизмов стимулирования энергосбережения и повышения энергетической эффективности для работников организации</v>
          </cell>
        </row>
        <row r="102">
          <cell r="X102" t="str">
            <v>- составление, оформление и анализ топливно-энергетических баланса организации</v>
          </cell>
        </row>
        <row r="103">
          <cell r="X103" t="str">
            <v>- заключение энергосервисных договоров (контрактов)</v>
          </cell>
        </row>
        <row r="104">
          <cell r="X104" t="str">
            <v>- разработка положения об энергосбережении для организации</v>
          </cell>
        </row>
        <row r="105">
          <cell r="X105" t="str">
            <v>- разработка положения о порядке стимулирования работников за экономию энергоресурсов</v>
          </cell>
        </row>
        <row r="106">
          <cell r="X106" t="str">
            <v>- введение в организации ответственных за соблюдение режима экономии и порядка их отчетности по достигнутой экономии</v>
          </cell>
        </row>
        <row r="107">
          <cell r="X107" t="str">
            <v>- информационное обеспечение энергосбережения (регламент совещаний, распространения организационной и технической информации)</v>
          </cell>
        </row>
        <row r="108">
          <cell r="X108" t="str">
            <v>- премирование сотрудников с учетом повышения показателей энергосбережения</v>
          </cell>
        </row>
        <row r="109">
          <cell r="X109" t="str">
            <v>- внедрение специального программного обеспечения в целях поиска очагов неэффективности, мониторинга выполнения программы энергосбережения, а также эффекта от ее мероприятий</v>
          </cell>
        </row>
        <row r="110">
          <cell r="X110" t="str">
            <v>Прочее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2"/>
  <sheetViews>
    <sheetView tabSelected="1" showRuler="0" zoomScale="80" zoomScaleNormal="80" zoomScaleSheetLayoutView="115" zoomScalePageLayoutView="115" workbookViewId="0">
      <selection activeCell="H73" sqref="H73"/>
    </sheetView>
  </sheetViews>
  <sheetFormatPr defaultColWidth="9.140625" defaultRowHeight="15" x14ac:dyDescent="0.25"/>
  <cols>
    <col min="1" max="1" width="14.85546875" style="5" customWidth="1"/>
    <col min="2" max="2" width="11.5703125" style="2" customWidth="1"/>
    <col min="3" max="3" width="10.140625" style="2" customWidth="1"/>
    <col min="4" max="4" width="12.42578125" style="2" customWidth="1"/>
    <col min="5" max="5" width="12" style="2" customWidth="1"/>
    <col min="6" max="6" width="13.85546875" style="2" customWidth="1"/>
    <col min="7" max="7" width="11.85546875" style="2" customWidth="1"/>
    <col min="8" max="8" width="13" style="2" customWidth="1"/>
    <col min="9" max="9" width="12.5703125" style="2" customWidth="1"/>
    <col min="10" max="10" width="11.7109375" style="2" customWidth="1"/>
    <col min="11" max="11" width="15.5703125" style="2" customWidth="1"/>
    <col min="12" max="12" width="7.42578125" style="2" customWidth="1"/>
    <col min="13" max="13" width="9.7109375" style="2" customWidth="1"/>
    <col min="14" max="14" width="11.28515625" style="2" customWidth="1"/>
    <col min="15" max="15" width="8.85546875" style="2" customWidth="1"/>
    <col min="16" max="16" width="10.5703125" style="2" customWidth="1"/>
    <col min="17" max="17" width="13" style="2" customWidth="1"/>
    <col min="18" max="16384" width="9.140625" style="2"/>
  </cols>
  <sheetData>
    <row r="1" spans="1:31" ht="19.5" customHeight="1" x14ac:dyDescent="0.25">
      <c r="A1" s="28" t="s">
        <v>108</v>
      </c>
      <c r="B1"/>
      <c r="C1"/>
      <c r="D1"/>
    </row>
    <row r="2" spans="1:31" ht="19.5" customHeight="1" x14ac:dyDescent="0.25">
      <c r="A2" s="29" t="s">
        <v>109</v>
      </c>
      <c r="B2"/>
      <c r="C2"/>
      <c r="D2"/>
    </row>
    <row r="3" spans="1:31" ht="15" customHeight="1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ht="56.25" customHeight="1" x14ac:dyDescent="0.2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ht="35.25" customHeight="1" x14ac:dyDescent="0.25">
      <c r="A5" s="16" t="s">
        <v>0</v>
      </c>
      <c r="B5" s="16" t="s">
        <v>4</v>
      </c>
      <c r="C5" s="33" t="s">
        <v>5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  <c r="R5" s="20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</row>
    <row r="6" spans="1:31" ht="38.25" customHeight="1" x14ac:dyDescent="0.25">
      <c r="A6" s="17"/>
      <c r="B6" s="17"/>
      <c r="C6" s="33" t="s">
        <v>6</v>
      </c>
      <c r="D6" s="34"/>
      <c r="E6" s="35"/>
      <c r="F6" s="19" t="s">
        <v>7</v>
      </c>
      <c r="G6" s="19"/>
      <c r="H6" s="19"/>
      <c r="I6" s="19" t="s">
        <v>8</v>
      </c>
      <c r="J6" s="19"/>
      <c r="K6" s="19"/>
      <c r="L6" s="19" t="s">
        <v>9</v>
      </c>
      <c r="M6" s="19"/>
      <c r="N6" s="19"/>
      <c r="O6" s="19" t="s">
        <v>98</v>
      </c>
      <c r="P6" s="19"/>
      <c r="Q6" s="19"/>
      <c r="R6" s="20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51" x14ac:dyDescent="0.25">
      <c r="A7" s="18"/>
      <c r="B7" s="18"/>
      <c r="C7" s="9">
        <v>2017</v>
      </c>
      <c r="D7" s="4">
        <v>2018</v>
      </c>
      <c r="E7" s="4" t="s">
        <v>1</v>
      </c>
      <c r="F7" s="9">
        <v>2017</v>
      </c>
      <c r="G7" s="9">
        <v>2018</v>
      </c>
      <c r="H7" s="4" t="s">
        <v>1</v>
      </c>
      <c r="I7" s="9">
        <v>2017</v>
      </c>
      <c r="J7" s="9">
        <v>2018</v>
      </c>
      <c r="K7" s="4" t="s">
        <v>1</v>
      </c>
      <c r="L7" s="9">
        <v>2017</v>
      </c>
      <c r="M7" s="9">
        <v>2018</v>
      </c>
      <c r="N7" s="4" t="s">
        <v>1</v>
      </c>
      <c r="O7" s="9">
        <v>2017</v>
      </c>
      <c r="P7" s="9">
        <v>2018</v>
      </c>
      <c r="Q7" s="4" t="s">
        <v>1</v>
      </c>
      <c r="R7" s="20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</row>
    <row r="8" spans="1:31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20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</row>
    <row r="9" spans="1:31" ht="63.75" x14ac:dyDescent="0.25">
      <c r="A9" s="4">
        <v>1</v>
      </c>
      <c r="B9" s="4" t="s">
        <v>10</v>
      </c>
      <c r="C9" s="9">
        <v>5</v>
      </c>
      <c r="D9" s="4">
        <v>3</v>
      </c>
      <c r="E9" s="7">
        <f>(D9-C9)/D9</f>
        <v>-0.66666666666666663</v>
      </c>
      <c r="F9" s="9">
        <v>0</v>
      </c>
      <c r="G9" s="4">
        <v>0</v>
      </c>
      <c r="H9" s="7">
        <v>0</v>
      </c>
      <c r="I9" s="4">
        <v>0</v>
      </c>
      <c r="J9" s="4">
        <v>0</v>
      </c>
      <c r="K9" s="7">
        <v>0</v>
      </c>
      <c r="L9" s="9">
        <v>0</v>
      </c>
      <c r="M9" s="4">
        <v>0</v>
      </c>
      <c r="N9" s="7">
        <v>0</v>
      </c>
      <c r="O9" s="8">
        <f>C9+F9+I9+L9</f>
        <v>5</v>
      </c>
      <c r="P9" s="4">
        <f>D9+G9+J9+M9</f>
        <v>3</v>
      </c>
      <c r="Q9" s="7">
        <f>(P9-O9)/P9</f>
        <v>-0.66666666666666663</v>
      </c>
      <c r="R9" s="20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</row>
    <row r="10" spans="1:31" ht="91.9" customHeight="1" x14ac:dyDescent="0.25">
      <c r="A10" s="4">
        <v>1.1000000000000001</v>
      </c>
      <c r="B10" s="4" t="s">
        <v>11</v>
      </c>
      <c r="C10" s="6">
        <v>0</v>
      </c>
      <c r="D10" s="6">
        <v>0</v>
      </c>
      <c r="E10" s="7">
        <v>0</v>
      </c>
      <c r="F10" s="6">
        <f>$G$9*17%</f>
        <v>0</v>
      </c>
      <c r="G10" s="6">
        <f>$G$9*17%</f>
        <v>0</v>
      </c>
      <c r="H10" s="7">
        <v>0</v>
      </c>
      <c r="I10" s="6">
        <f>$I$9*20%</f>
        <v>0</v>
      </c>
      <c r="J10" s="6">
        <f>$J$9*17%</f>
        <v>0</v>
      </c>
      <c r="K10" s="7">
        <v>0</v>
      </c>
      <c r="L10" s="6">
        <f>$M$9*17%</f>
        <v>0</v>
      </c>
      <c r="M10" s="6">
        <f>$M$9*17%</f>
        <v>0</v>
      </c>
      <c r="N10" s="7">
        <v>0</v>
      </c>
      <c r="O10" s="6">
        <f>C10+F10+I10+L10</f>
        <v>0</v>
      </c>
      <c r="P10" s="6">
        <f>D10+G10+J10+M10</f>
        <v>0</v>
      </c>
      <c r="Q10" s="7">
        <v>0</v>
      </c>
      <c r="R10" s="20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</row>
    <row r="11" spans="1:31" ht="76.5" x14ac:dyDescent="0.25">
      <c r="A11" s="4">
        <v>1.2</v>
      </c>
      <c r="B11" s="4" t="s">
        <v>12</v>
      </c>
      <c r="C11" s="6">
        <v>5</v>
      </c>
      <c r="D11" s="6">
        <v>3</v>
      </c>
      <c r="E11" s="7">
        <f>(D11-C11)/D11</f>
        <v>-0.66666666666666663</v>
      </c>
      <c r="F11" s="6">
        <f>$G$9*0.5%</f>
        <v>0</v>
      </c>
      <c r="G11" s="6">
        <f>$G$9*0.5%</f>
        <v>0</v>
      </c>
      <c r="H11" s="7">
        <v>0</v>
      </c>
      <c r="I11" s="6">
        <f>$I$9*0.5%</f>
        <v>0</v>
      </c>
      <c r="J11" s="6">
        <f>$J$9*0.5%</f>
        <v>0</v>
      </c>
      <c r="K11" s="7">
        <v>0</v>
      </c>
      <c r="L11" s="6">
        <f>$M$9*0.5%</f>
        <v>0</v>
      </c>
      <c r="M11" s="6">
        <f>$M$9*0.5%</f>
        <v>0</v>
      </c>
      <c r="N11" s="7">
        <v>0</v>
      </c>
      <c r="O11" s="6">
        <f>C11+F11+I11+L11</f>
        <v>5</v>
      </c>
      <c r="P11" s="6">
        <f>D11+G11+J11+M11</f>
        <v>3</v>
      </c>
      <c r="Q11" s="7">
        <f t="shared" ref="Q11:Q14" si="0">(P11-O11)/P11</f>
        <v>-0.66666666666666663</v>
      </c>
      <c r="R11" s="20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</row>
    <row r="12" spans="1:31" ht="72.599999999999994" customHeight="1" x14ac:dyDescent="0.25">
      <c r="A12" s="4">
        <v>1.3</v>
      </c>
      <c r="B12" s="4" t="s">
        <v>13</v>
      </c>
      <c r="C12" s="6">
        <v>0</v>
      </c>
      <c r="D12" s="6">
        <v>0</v>
      </c>
      <c r="E12" s="7">
        <v>0</v>
      </c>
      <c r="F12" s="6">
        <f>$G$9*26%</f>
        <v>0</v>
      </c>
      <c r="G12" s="6">
        <f>$G$9*26%</f>
        <v>0</v>
      </c>
      <c r="H12" s="7">
        <v>0</v>
      </c>
      <c r="I12" s="6">
        <f>$I$9*25%</f>
        <v>0</v>
      </c>
      <c r="J12" s="6">
        <f>$J$9*26%</f>
        <v>0</v>
      </c>
      <c r="K12" s="7">
        <v>0</v>
      </c>
      <c r="L12" s="6">
        <f>$M$9*26%</f>
        <v>0</v>
      </c>
      <c r="M12" s="6">
        <f>$M$9*26%</f>
        <v>0</v>
      </c>
      <c r="N12" s="7">
        <v>0</v>
      </c>
      <c r="O12" s="6">
        <f>C12+F12+I12+L12</f>
        <v>0</v>
      </c>
      <c r="P12" s="6">
        <f>D12+G12+J12+M12</f>
        <v>0</v>
      </c>
      <c r="Q12" s="7">
        <v>0</v>
      </c>
      <c r="R12" s="20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</row>
    <row r="13" spans="1:31" ht="38.25" x14ac:dyDescent="0.25">
      <c r="A13" s="4">
        <v>1.4</v>
      </c>
      <c r="B13" s="4" t="s">
        <v>14</v>
      </c>
      <c r="C13" s="6">
        <f>$D$9*4%</f>
        <v>0.12</v>
      </c>
      <c r="D13" s="6">
        <f>$D$9*4%</f>
        <v>0.12</v>
      </c>
      <c r="E13" s="7">
        <f>(D13-C13)/D13</f>
        <v>0</v>
      </c>
      <c r="F13" s="6">
        <f>$G$9*4%</f>
        <v>0</v>
      </c>
      <c r="G13" s="6">
        <f>$G$9*4%</f>
        <v>0</v>
      </c>
      <c r="H13" s="7">
        <v>0</v>
      </c>
      <c r="I13" s="6">
        <f>$I$9*3%</f>
        <v>0</v>
      </c>
      <c r="J13" s="6">
        <f>$J$9*4%</f>
        <v>0</v>
      </c>
      <c r="K13" s="7">
        <v>0</v>
      </c>
      <c r="L13" s="6">
        <f>$M$9*4%</f>
        <v>0</v>
      </c>
      <c r="M13" s="6">
        <f>$M$9*4%</f>
        <v>0</v>
      </c>
      <c r="N13" s="7">
        <v>0</v>
      </c>
      <c r="O13" s="6">
        <f>C13+F13+I13+L13</f>
        <v>0.12</v>
      </c>
      <c r="P13" s="6">
        <f>D13+G13+J13+M13</f>
        <v>0.12</v>
      </c>
      <c r="Q13" s="7">
        <f t="shared" si="0"/>
        <v>0</v>
      </c>
      <c r="R13" s="20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31" ht="76.5" customHeight="1" x14ac:dyDescent="0.25">
      <c r="A14" s="4">
        <v>1.5</v>
      </c>
      <c r="B14" s="4" t="s">
        <v>15</v>
      </c>
      <c r="C14" s="6">
        <f>$D$9*1%</f>
        <v>0.03</v>
      </c>
      <c r="D14" s="6">
        <f>$D$9*1%</f>
        <v>0.03</v>
      </c>
      <c r="E14" s="7">
        <f>(D14-C14)/D14</f>
        <v>0</v>
      </c>
      <c r="F14" s="6">
        <f>$G$9*1%</f>
        <v>0</v>
      </c>
      <c r="G14" s="6">
        <f>$G$9*1%</f>
        <v>0</v>
      </c>
      <c r="H14" s="7">
        <v>0</v>
      </c>
      <c r="I14" s="6">
        <f>$I$9*1%</f>
        <v>0</v>
      </c>
      <c r="J14" s="6">
        <f>$J$9*1%</f>
        <v>0</v>
      </c>
      <c r="K14" s="7">
        <v>0</v>
      </c>
      <c r="L14" s="6">
        <f>$M$9*1%</f>
        <v>0</v>
      </c>
      <c r="M14" s="6">
        <f>$M$9*1%</f>
        <v>0</v>
      </c>
      <c r="N14" s="7">
        <v>0</v>
      </c>
      <c r="O14" s="6">
        <f>C14+F14+I14+L14</f>
        <v>0.03</v>
      </c>
      <c r="P14" s="6">
        <f>D14+G14+J14+M14</f>
        <v>0.03</v>
      </c>
      <c r="Q14" s="7">
        <f t="shared" si="0"/>
        <v>0</v>
      </c>
      <c r="R14" s="20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</row>
    <row r="15" spans="1:31" x14ac:dyDescent="0.25">
      <c r="A15" s="4">
        <v>1.6</v>
      </c>
      <c r="B15" s="4" t="s">
        <v>96</v>
      </c>
      <c r="C15" s="6">
        <v>0</v>
      </c>
      <c r="D15" s="6">
        <v>0</v>
      </c>
      <c r="E15" s="7">
        <v>0</v>
      </c>
      <c r="F15" s="6">
        <f>$G$9*51.5%</f>
        <v>0</v>
      </c>
      <c r="G15" s="6">
        <f>$G$9*51.5%</f>
        <v>0</v>
      </c>
      <c r="H15" s="7">
        <v>0</v>
      </c>
      <c r="I15" s="6">
        <f>$I$9*50.5%</f>
        <v>0</v>
      </c>
      <c r="J15" s="6">
        <f>$J$9*51.5%</f>
        <v>0</v>
      </c>
      <c r="K15" s="7">
        <v>0</v>
      </c>
      <c r="L15" s="6">
        <f>$M$9*51.5%</f>
        <v>0</v>
      </c>
      <c r="M15" s="6">
        <f>$M$9*51.5%</f>
        <v>0</v>
      </c>
      <c r="N15" s="7">
        <v>0</v>
      </c>
      <c r="O15" s="6">
        <f>C15+F15+I15+L15</f>
        <v>0</v>
      </c>
      <c r="P15" s="6">
        <f>D15+G15+J15+M15</f>
        <v>0</v>
      </c>
      <c r="Q15" s="7">
        <v>0</v>
      </c>
      <c r="R15" s="20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6" spans="1:31" x14ac:dyDescent="0.25">
      <c r="A16" s="4">
        <v>2</v>
      </c>
      <c r="B16" s="4" t="s">
        <v>17</v>
      </c>
      <c r="C16" s="8">
        <v>0</v>
      </c>
      <c r="D16" s="4">
        <v>0</v>
      </c>
      <c r="E16" s="7">
        <v>0</v>
      </c>
      <c r="F16" s="8">
        <v>0</v>
      </c>
      <c r="G16" s="4">
        <v>0</v>
      </c>
      <c r="H16" s="7">
        <v>0</v>
      </c>
      <c r="I16" s="4">
        <v>0</v>
      </c>
      <c r="J16" s="4">
        <v>0</v>
      </c>
      <c r="K16" s="7">
        <v>0</v>
      </c>
      <c r="L16" s="8">
        <v>0</v>
      </c>
      <c r="M16" s="4">
        <v>0</v>
      </c>
      <c r="N16" s="7">
        <v>0</v>
      </c>
      <c r="O16" s="8">
        <v>0</v>
      </c>
      <c r="P16" s="4">
        <v>0</v>
      </c>
      <c r="Q16" s="7">
        <v>0</v>
      </c>
      <c r="R16" s="20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</row>
    <row r="17" spans="1:31" ht="89.25" x14ac:dyDescent="0.25">
      <c r="A17" s="4">
        <v>2.1</v>
      </c>
      <c r="B17" s="4" t="s">
        <v>18</v>
      </c>
      <c r="C17" s="8">
        <v>0</v>
      </c>
      <c r="D17" s="4">
        <v>0</v>
      </c>
      <c r="E17" s="7">
        <v>0</v>
      </c>
      <c r="F17" s="8">
        <v>0</v>
      </c>
      <c r="G17" s="4">
        <v>0</v>
      </c>
      <c r="H17" s="7">
        <v>0</v>
      </c>
      <c r="I17" s="4">
        <v>0</v>
      </c>
      <c r="J17" s="4">
        <v>0</v>
      </c>
      <c r="K17" s="7">
        <v>0</v>
      </c>
      <c r="L17" s="8">
        <v>0</v>
      </c>
      <c r="M17" s="4">
        <v>0</v>
      </c>
      <c r="N17" s="7">
        <v>0</v>
      </c>
      <c r="O17" s="8">
        <v>0</v>
      </c>
      <c r="P17" s="4">
        <v>0</v>
      </c>
      <c r="Q17" s="7">
        <v>0</v>
      </c>
      <c r="R17" s="20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</row>
    <row r="18" spans="1:31" ht="63.75" x14ac:dyDescent="0.25">
      <c r="A18" s="1" t="s">
        <v>26</v>
      </c>
      <c r="B18" s="4" t="s">
        <v>19</v>
      </c>
      <c r="C18" s="8">
        <v>0</v>
      </c>
      <c r="D18" s="4">
        <v>0</v>
      </c>
      <c r="E18" s="7">
        <v>0</v>
      </c>
      <c r="F18" s="8">
        <v>0</v>
      </c>
      <c r="G18" s="4">
        <v>0</v>
      </c>
      <c r="H18" s="7">
        <v>0</v>
      </c>
      <c r="I18" s="4">
        <v>0</v>
      </c>
      <c r="J18" s="4">
        <v>0</v>
      </c>
      <c r="K18" s="7">
        <v>0</v>
      </c>
      <c r="L18" s="8">
        <v>0</v>
      </c>
      <c r="M18" s="4">
        <v>0</v>
      </c>
      <c r="N18" s="7">
        <v>0</v>
      </c>
      <c r="O18" s="8">
        <v>0</v>
      </c>
      <c r="P18" s="4">
        <v>0</v>
      </c>
      <c r="Q18" s="7">
        <v>0</v>
      </c>
      <c r="R18" s="20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</row>
    <row r="19" spans="1:31" ht="38.25" x14ac:dyDescent="0.25">
      <c r="A19" s="1" t="s">
        <v>27</v>
      </c>
      <c r="B19" s="4" t="s">
        <v>20</v>
      </c>
      <c r="C19" s="8">
        <v>0</v>
      </c>
      <c r="D19" s="4">
        <v>0</v>
      </c>
      <c r="E19" s="7">
        <v>0</v>
      </c>
      <c r="F19" s="8">
        <v>0</v>
      </c>
      <c r="G19" s="4">
        <v>0</v>
      </c>
      <c r="H19" s="7">
        <v>0</v>
      </c>
      <c r="I19" s="4">
        <v>0</v>
      </c>
      <c r="J19" s="4">
        <v>0</v>
      </c>
      <c r="K19" s="7">
        <v>0</v>
      </c>
      <c r="L19" s="8">
        <v>0</v>
      </c>
      <c r="M19" s="4">
        <v>0</v>
      </c>
      <c r="N19" s="7">
        <v>0</v>
      </c>
      <c r="O19" s="8">
        <v>0</v>
      </c>
      <c r="P19" s="4">
        <v>0</v>
      </c>
      <c r="Q19" s="7">
        <v>0</v>
      </c>
      <c r="R19" s="20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</row>
    <row r="20" spans="1:31" ht="76.5" x14ac:dyDescent="0.25">
      <c r="A20" s="4">
        <v>2.2000000000000002</v>
      </c>
      <c r="B20" s="4" t="s">
        <v>12</v>
      </c>
      <c r="C20" s="8">
        <v>0</v>
      </c>
      <c r="D20" s="4">
        <v>0</v>
      </c>
      <c r="E20" s="7">
        <v>0</v>
      </c>
      <c r="F20" s="8">
        <v>0</v>
      </c>
      <c r="G20" s="4">
        <v>0</v>
      </c>
      <c r="H20" s="7">
        <v>0</v>
      </c>
      <c r="I20" s="4">
        <v>0</v>
      </c>
      <c r="J20" s="4">
        <v>0</v>
      </c>
      <c r="K20" s="7">
        <v>0</v>
      </c>
      <c r="L20" s="8">
        <v>0</v>
      </c>
      <c r="M20" s="4">
        <v>0</v>
      </c>
      <c r="N20" s="7">
        <v>0</v>
      </c>
      <c r="O20" s="8">
        <v>0</v>
      </c>
      <c r="P20" s="4">
        <v>0</v>
      </c>
      <c r="Q20" s="7">
        <v>0</v>
      </c>
      <c r="R20" s="20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</row>
    <row r="21" spans="1:31" ht="51" x14ac:dyDescent="0.25">
      <c r="A21" s="4">
        <v>2.2999999999999998</v>
      </c>
      <c r="B21" s="4" t="s">
        <v>13</v>
      </c>
      <c r="C21" s="8">
        <v>0</v>
      </c>
      <c r="D21" s="4">
        <v>0</v>
      </c>
      <c r="E21" s="7">
        <v>0</v>
      </c>
      <c r="F21" s="8">
        <v>0</v>
      </c>
      <c r="G21" s="4">
        <v>0</v>
      </c>
      <c r="H21" s="7">
        <v>0</v>
      </c>
      <c r="I21" s="4">
        <v>0</v>
      </c>
      <c r="J21" s="4">
        <v>0</v>
      </c>
      <c r="K21" s="7">
        <v>0</v>
      </c>
      <c r="L21" s="8">
        <v>0</v>
      </c>
      <c r="M21" s="4">
        <v>0</v>
      </c>
      <c r="N21" s="7">
        <v>0</v>
      </c>
      <c r="O21" s="8">
        <v>0</v>
      </c>
      <c r="P21" s="4">
        <v>0</v>
      </c>
      <c r="Q21" s="7">
        <v>0</v>
      </c>
      <c r="R21" s="20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31" ht="38.25" x14ac:dyDescent="0.25">
      <c r="A22" s="4">
        <v>2.4</v>
      </c>
      <c r="B22" s="4" t="s">
        <v>14</v>
      </c>
      <c r="C22" s="8">
        <v>0</v>
      </c>
      <c r="D22" s="4">
        <v>0</v>
      </c>
      <c r="E22" s="7">
        <v>0</v>
      </c>
      <c r="F22" s="8">
        <v>0</v>
      </c>
      <c r="G22" s="4">
        <v>0</v>
      </c>
      <c r="H22" s="7">
        <v>0</v>
      </c>
      <c r="I22" s="4">
        <v>0</v>
      </c>
      <c r="J22" s="4">
        <v>0</v>
      </c>
      <c r="K22" s="7">
        <v>0</v>
      </c>
      <c r="L22" s="8">
        <v>0</v>
      </c>
      <c r="M22" s="4">
        <v>0</v>
      </c>
      <c r="N22" s="7">
        <v>0</v>
      </c>
      <c r="O22" s="8">
        <v>0</v>
      </c>
      <c r="P22" s="4">
        <v>0</v>
      </c>
      <c r="Q22" s="7">
        <v>0</v>
      </c>
      <c r="R22" s="20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1:31" ht="76.5" customHeight="1" x14ac:dyDescent="0.25">
      <c r="A23" s="4">
        <v>2.5</v>
      </c>
      <c r="B23" s="4" t="s">
        <v>21</v>
      </c>
      <c r="C23" s="8">
        <v>0</v>
      </c>
      <c r="D23" s="4">
        <v>0</v>
      </c>
      <c r="E23" s="7">
        <v>0</v>
      </c>
      <c r="F23" s="8">
        <v>0</v>
      </c>
      <c r="G23" s="4">
        <v>0</v>
      </c>
      <c r="H23" s="7">
        <v>0</v>
      </c>
      <c r="I23" s="4">
        <v>0</v>
      </c>
      <c r="J23" s="4">
        <v>0</v>
      </c>
      <c r="K23" s="7">
        <v>0</v>
      </c>
      <c r="L23" s="8">
        <v>0</v>
      </c>
      <c r="M23" s="4">
        <v>0</v>
      </c>
      <c r="N23" s="7">
        <v>0</v>
      </c>
      <c r="O23" s="8">
        <v>0</v>
      </c>
      <c r="P23" s="4">
        <v>0</v>
      </c>
      <c r="Q23" s="7">
        <v>0</v>
      </c>
      <c r="R23" s="20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</row>
    <row r="24" spans="1:31" ht="25.5" x14ac:dyDescent="0.25">
      <c r="A24" s="4">
        <v>2.6</v>
      </c>
      <c r="B24" s="4" t="s">
        <v>16</v>
      </c>
      <c r="C24" s="8">
        <v>0</v>
      </c>
      <c r="D24" s="4">
        <v>0</v>
      </c>
      <c r="E24" s="7">
        <v>0</v>
      </c>
      <c r="F24" s="8">
        <v>0</v>
      </c>
      <c r="G24" s="4">
        <v>0</v>
      </c>
      <c r="H24" s="7">
        <v>0</v>
      </c>
      <c r="I24" s="4">
        <v>0</v>
      </c>
      <c r="J24" s="4">
        <v>0</v>
      </c>
      <c r="K24" s="7">
        <v>0</v>
      </c>
      <c r="L24" s="8">
        <v>0</v>
      </c>
      <c r="M24" s="4">
        <v>0</v>
      </c>
      <c r="N24" s="7">
        <v>0</v>
      </c>
      <c r="O24" s="8">
        <v>0</v>
      </c>
      <c r="P24" s="4">
        <v>0</v>
      </c>
      <c r="Q24" s="7">
        <v>0</v>
      </c>
      <c r="R24" s="20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 spans="1:31" ht="38.25" x14ac:dyDescent="0.25">
      <c r="A25" s="4">
        <v>3</v>
      </c>
      <c r="B25" s="4" t="s">
        <v>22</v>
      </c>
      <c r="C25" s="8">
        <v>0</v>
      </c>
      <c r="D25" s="4">
        <v>0</v>
      </c>
      <c r="E25" s="7">
        <v>0</v>
      </c>
      <c r="F25" s="8">
        <v>0</v>
      </c>
      <c r="G25" s="4">
        <v>0</v>
      </c>
      <c r="H25" s="7">
        <v>0</v>
      </c>
      <c r="I25" s="4">
        <v>0</v>
      </c>
      <c r="J25" s="4">
        <v>0</v>
      </c>
      <c r="K25" s="7">
        <v>0</v>
      </c>
      <c r="L25" s="8">
        <v>0</v>
      </c>
      <c r="M25" s="4">
        <v>0</v>
      </c>
      <c r="N25" s="7">
        <v>0</v>
      </c>
      <c r="O25" s="8">
        <f>C25+F25+I25+L25</f>
        <v>0</v>
      </c>
      <c r="P25" s="4">
        <f>D25+G25+J25+M25</f>
        <v>0</v>
      </c>
      <c r="Q25" s="7">
        <v>0</v>
      </c>
      <c r="R25" s="20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ht="63.75" x14ac:dyDescent="0.25">
      <c r="A26" s="4">
        <v>3.1</v>
      </c>
      <c r="B26" s="4" t="s">
        <v>23</v>
      </c>
      <c r="C26" s="8">
        <v>0</v>
      </c>
      <c r="D26" s="4">
        <v>0</v>
      </c>
      <c r="E26" s="7">
        <v>0</v>
      </c>
      <c r="F26" s="8">
        <v>0</v>
      </c>
      <c r="G26" s="4">
        <v>0</v>
      </c>
      <c r="H26" s="7">
        <v>0</v>
      </c>
      <c r="I26" s="4">
        <v>0</v>
      </c>
      <c r="J26" s="4">
        <v>0</v>
      </c>
      <c r="K26" s="7">
        <v>0</v>
      </c>
      <c r="L26" s="8">
        <v>0</v>
      </c>
      <c r="M26" s="4">
        <v>0</v>
      </c>
      <c r="N26" s="7">
        <v>0</v>
      </c>
      <c r="O26" s="6">
        <f>C26+F26+I26+L26</f>
        <v>0</v>
      </c>
      <c r="P26" s="6">
        <f>D26+G26+J26+M26</f>
        <v>0</v>
      </c>
      <c r="Q26" s="7">
        <v>0</v>
      </c>
      <c r="R26" s="20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1" ht="102" x14ac:dyDescent="0.25">
      <c r="A27" s="4">
        <v>3.2</v>
      </c>
      <c r="B27" s="4" t="s">
        <v>24</v>
      </c>
      <c r="C27" s="8">
        <v>0</v>
      </c>
      <c r="D27" s="4">
        <v>0</v>
      </c>
      <c r="E27" s="7">
        <v>0</v>
      </c>
      <c r="F27" s="8">
        <v>0</v>
      </c>
      <c r="G27" s="4">
        <v>0</v>
      </c>
      <c r="H27" s="7">
        <v>0</v>
      </c>
      <c r="I27" s="4">
        <v>0</v>
      </c>
      <c r="J27" s="4">
        <v>0</v>
      </c>
      <c r="K27" s="7">
        <v>0</v>
      </c>
      <c r="L27" s="8">
        <v>0</v>
      </c>
      <c r="M27" s="4">
        <v>0</v>
      </c>
      <c r="N27" s="7">
        <v>0</v>
      </c>
      <c r="O27" s="6">
        <f>C27+F27+I27+L27</f>
        <v>0</v>
      </c>
      <c r="P27" s="6">
        <f>D27+G27+J27+M27</f>
        <v>0</v>
      </c>
      <c r="Q27" s="7">
        <v>0</v>
      </c>
      <c r="R27" s="20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1:31" ht="63.75" customHeight="1" x14ac:dyDescent="0.25">
      <c r="A28" s="4">
        <v>3.3</v>
      </c>
      <c r="B28" s="4" t="s">
        <v>25</v>
      </c>
      <c r="C28" s="8">
        <v>0</v>
      </c>
      <c r="D28" s="4">
        <v>0</v>
      </c>
      <c r="E28" s="7">
        <v>0</v>
      </c>
      <c r="F28" s="8">
        <v>0</v>
      </c>
      <c r="G28" s="4">
        <v>0</v>
      </c>
      <c r="H28" s="7">
        <v>0</v>
      </c>
      <c r="I28" s="4">
        <v>0</v>
      </c>
      <c r="J28" s="4">
        <v>0</v>
      </c>
      <c r="K28" s="7">
        <v>0</v>
      </c>
      <c r="L28" s="8">
        <v>0</v>
      </c>
      <c r="M28" s="4">
        <v>0</v>
      </c>
      <c r="N28" s="7">
        <v>0</v>
      </c>
      <c r="O28" s="6">
        <f>C28+F28+I28+L28</f>
        <v>0</v>
      </c>
      <c r="P28" s="6">
        <f>D28+G28+J28+M28</f>
        <v>0</v>
      </c>
      <c r="Q28" s="7">
        <v>0</v>
      </c>
      <c r="R28" s="20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 spans="1:31" ht="25.5" x14ac:dyDescent="0.25">
      <c r="A29" s="4">
        <v>3.4</v>
      </c>
      <c r="B29" s="4" t="s">
        <v>16</v>
      </c>
      <c r="C29" s="8">
        <v>0</v>
      </c>
      <c r="D29" s="4">
        <v>0</v>
      </c>
      <c r="E29" s="7">
        <v>0</v>
      </c>
      <c r="F29" s="8">
        <v>0</v>
      </c>
      <c r="G29" s="4">
        <v>0</v>
      </c>
      <c r="H29" s="7">
        <v>0</v>
      </c>
      <c r="I29" s="4">
        <v>0</v>
      </c>
      <c r="J29" s="4">
        <v>0</v>
      </c>
      <c r="K29" s="7">
        <v>0</v>
      </c>
      <c r="L29" s="8">
        <v>0</v>
      </c>
      <c r="M29" s="4">
        <v>0</v>
      </c>
      <c r="N29" s="7">
        <v>0</v>
      </c>
      <c r="O29" s="6">
        <f>C29+F29+I29+L29</f>
        <v>0</v>
      </c>
      <c r="P29" s="6">
        <f>D29+G29+J29+M29</f>
        <v>0</v>
      </c>
      <c r="Q29" s="7">
        <v>0</v>
      </c>
      <c r="R29" s="20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1" ht="18.75" customHeight="1" x14ac:dyDescent="0.25">
      <c r="A30" s="12" t="s">
        <v>28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1" ht="127.5" x14ac:dyDescent="0.25">
      <c r="A31" s="4" t="s">
        <v>0</v>
      </c>
      <c r="B31" s="4" t="s">
        <v>29</v>
      </c>
      <c r="C31" s="4" t="s">
        <v>30</v>
      </c>
      <c r="D31" s="4" t="s">
        <v>31</v>
      </c>
      <c r="E31" s="4" t="s">
        <v>32</v>
      </c>
      <c r="F31" s="4" t="s">
        <v>33</v>
      </c>
      <c r="G31" s="4" t="s">
        <v>34</v>
      </c>
      <c r="H31" s="4" t="s">
        <v>35</v>
      </c>
      <c r="I31" s="4" t="s">
        <v>36</v>
      </c>
      <c r="J31" s="4" t="s">
        <v>37</v>
      </c>
      <c r="K31" s="4" t="s">
        <v>38</v>
      </c>
      <c r="L31" s="20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</row>
    <row r="32" spans="1:31" x14ac:dyDescent="0.25">
      <c r="A32" s="4">
        <v>1</v>
      </c>
      <c r="B32" s="4">
        <v>2</v>
      </c>
      <c r="C32" s="4">
        <v>3</v>
      </c>
      <c r="D32" s="4">
        <v>4</v>
      </c>
      <c r="E32" s="4">
        <v>5</v>
      </c>
      <c r="F32" s="4">
        <v>6</v>
      </c>
      <c r="G32" s="4">
        <v>7</v>
      </c>
      <c r="H32" s="4">
        <v>8</v>
      </c>
      <c r="I32" s="4">
        <v>9</v>
      </c>
      <c r="J32" s="4">
        <v>10</v>
      </c>
      <c r="K32" s="4">
        <v>11</v>
      </c>
      <c r="L32" s="20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</row>
    <row r="33" spans="1:31" ht="51" x14ac:dyDescent="0.25">
      <c r="A33" s="4">
        <v>1</v>
      </c>
      <c r="B33" s="4" t="s">
        <v>100</v>
      </c>
      <c r="C33" s="4" t="s">
        <v>101</v>
      </c>
      <c r="D33" s="4" t="s">
        <v>103</v>
      </c>
      <c r="E33" s="4" t="s">
        <v>102</v>
      </c>
      <c r="F33" s="4" t="s">
        <v>110</v>
      </c>
      <c r="G33" s="4" t="s">
        <v>39</v>
      </c>
      <c r="H33" s="4">
        <f>D9</f>
        <v>3</v>
      </c>
      <c r="I33" s="4">
        <v>7</v>
      </c>
      <c r="J33" s="4">
        <v>0.5</v>
      </c>
      <c r="K33" s="4">
        <v>0</v>
      </c>
      <c r="L33" s="20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</row>
    <row r="34" spans="1:31" ht="15" customHeight="1" x14ac:dyDescent="0.25">
      <c r="A34" s="12" t="s">
        <v>40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ht="25.5" x14ac:dyDescent="0.25">
      <c r="A35" s="4" t="s">
        <v>0</v>
      </c>
      <c r="B35" s="33" t="s">
        <v>41</v>
      </c>
      <c r="C35" s="34"/>
      <c r="D35" s="34"/>
      <c r="E35" s="34"/>
      <c r="F35" s="34"/>
      <c r="G35" s="34"/>
      <c r="H35" s="34"/>
      <c r="I35" s="35"/>
      <c r="J35" s="4" t="s">
        <v>42</v>
      </c>
      <c r="K35" s="4"/>
      <c r="L35" s="20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</row>
    <row r="36" spans="1:31" ht="31.5" customHeight="1" x14ac:dyDescent="0.25">
      <c r="A36" s="19">
        <v>1</v>
      </c>
      <c r="B36" s="33" t="s">
        <v>43</v>
      </c>
      <c r="C36" s="34"/>
      <c r="D36" s="34"/>
      <c r="E36" s="34"/>
      <c r="F36" s="34"/>
      <c r="G36" s="34"/>
      <c r="H36" s="34"/>
      <c r="I36" s="35"/>
      <c r="J36" s="19" t="s">
        <v>46</v>
      </c>
      <c r="K36" s="4" t="s">
        <v>105</v>
      </c>
      <c r="L36" s="20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</row>
    <row r="37" spans="1:31" ht="24.75" customHeight="1" x14ac:dyDescent="0.25">
      <c r="A37" s="19"/>
      <c r="B37" s="33" t="s">
        <v>44</v>
      </c>
      <c r="C37" s="34"/>
      <c r="D37" s="34"/>
      <c r="E37" s="34"/>
      <c r="F37" s="34"/>
      <c r="G37" s="34"/>
      <c r="H37" s="34"/>
      <c r="I37" s="35"/>
      <c r="J37" s="19"/>
      <c r="K37" s="4" t="s">
        <v>104</v>
      </c>
      <c r="L37" s="20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</row>
    <row r="38" spans="1:31" ht="26.25" customHeight="1" x14ac:dyDescent="0.25">
      <c r="A38" s="19"/>
      <c r="B38" s="33" t="s">
        <v>45</v>
      </c>
      <c r="C38" s="34"/>
      <c r="D38" s="34"/>
      <c r="E38" s="34"/>
      <c r="F38" s="34"/>
      <c r="G38" s="34"/>
      <c r="H38" s="34"/>
      <c r="I38" s="35"/>
      <c r="J38" s="19"/>
      <c r="K38" s="4">
        <v>0</v>
      </c>
      <c r="L38" s="20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</row>
    <row r="39" spans="1:31" ht="33" customHeight="1" x14ac:dyDescent="0.25">
      <c r="A39" s="4">
        <v>2</v>
      </c>
      <c r="B39" s="33" t="s">
        <v>47</v>
      </c>
      <c r="C39" s="34"/>
      <c r="D39" s="34"/>
      <c r="E39" s="34"/>
      <c r="F39" s="34"/>
      <c r="G39" s="34"/>
      <c r="H39" s="34"/>
      <c r="I39" s="35"/>
      <c r="J39" s="4" t="s">
        <v>48</v>
      </c>
      <c r="K39" s="6">
        <v>9</v>
      </c>
      <c r="L39" s="20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</row>
    <row r="40" spans="1:31" ht="33.75" customHeight="1" x14ac:dyDescent="0.25">
      <c r="A40" s="4">
        <v>2.1</v>
      </c>
      <c r="B40" s="33" t="s">
        <v>49</v>
      </c>
      <c r="C40" s="34"/>
      <c r="D40" s="34"/>
      <c r="E40" s="34"/>
      <c r="F40" s="34"/>
      <c r="G40" s="34"/>
      <c r="H40" s="34"/>
      <c r="I40" s="35"/>
      <c r="J40" s="4" t="s">
        <v>48</v>
      </c>
      <c r="K40" s="6">
        <f>K39</f>
        <v>9</v>
      </c>
      <c r="L40" s="20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</row>
    <row r="41" spans="1:31" ht="36.75" customHeight="1" x14ac:dyDescent="0.25">
      <c r="A41" s="4">
        <v>2.2000000000000002</v>
      </c>
      <c r="B41" s="33" t="s">
        <v>50</v>
      </c>
      <c r="C41" s="34"/>
      <c r="D41" s="34"/>
      <c r="E41" s="34"/>
      <c r="F41" s="34"/>
      <c r="G41" s="34"/>
      <c r="H41" s="34"/>
      <c r="I41" s="35"/>
      <c r="J41" s="4" t="s">
        <v>48</v>
      </c>
      <c r="K41" s="6">
        <v>0</v>
      </c>
      <c r="L41" s="20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</row>
    <row r="42" spans="1:31" ht="41.25" customHeight="1" x14ac:dyDescent="0.25">
      <c r="A42" s="4">
        <v>3</v>
      </c>
      <c r="B42" s="33" t="s">
        <v>51</v>
      </c>
      <c r="C42" s="34"/>
      <c r="D42" s="34"/>
      <c r="E42" s="34"/>
      <c r="F42" s="34"/>
      <c r="G42" s="34"/>
      <c r="H42" s="34"/>
      <c r="I42" s="35"/>
      <c r="J42" s="4" t="s">
        <v>52</v>
      </c>
      <c r="K42" s="6">
        <v>1</v>
      </c>
      <c r="L42" s="20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</row>
    <row r="43" spans="1:31" ht="34.5" customHeight="1" x14ac:dyDescent="0.25">
      <c r="A43" s="4">
        <v>4</v>
      </c>
      <c r="B43" s="33" t="s">
        <v>53</v>
      </c>
      <c r="C43" s="34"/>
      <c r="D43" s="34"/>
      <c r="E43" s="34"/>
      <c r="F43" s="34"/>
      <c r="G43" s="34"/>
      <c r="H43" s="34"/>
      <c r="I43" s="35"/>
      <c r="J43" s="4" t="s">
        <v>52</v>
      </c>
      <c r="K43" s="6">
        <v>2</v>
      </c>
      <c r="L43" s="20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</row>
    <row r="44" spans="1:31" ht="15" customHeight="1" x14ac:dyDescent="0.25">
      <c r="A44" s="14" t="s">
        <v>54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 spans="1:31" ht="15" customHeight="1" x14ac:dyDescent="0.25">
      <c r="A45" s="27" t="s">
        <v>106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</row>
    <row r="46" spans="1:31" ht="15" customHeight="1" x14ac:dyDescent="0.25">
      <c r="A46" s="26" t="s">
        <v>83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</row>
    <row r="47" spans="1:31" x14ac:dyDescent="0.25">
      <c r="A47" s="27" t="s">
        <v>97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</row>
    <row r="48" spans="1:31" ht="15" customHeight="1" x14ac:dyDescent="0.25">
      <c r="A48" s="26" t="s">
        <v>84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</row>
    <row r="49" spans="1:31" x14ac:dyDescent="0.25">
      <c r="A49" s="27" t="s">
        <v>97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</row>
    <row r="50" spans="1:31" ht="15" customHeight="1" x14ac:dyDescent="0.25">
      <c r="A50" s="26" t="s">
        <v>85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</row>
    <row r="51" spans="1:31" ht="18.75" customHeight="1" x14ac:dyDescent="0.25">
      <c r="A51" s="3" t="s">
        <v>86</v>
      </c>
      <c r="B51" s="30" t="s">
        <v>87</v>
      </c>
      <c r="C51" s="31"/>
      <c r="D51" s="31"/>
      <c r="E51" s="32"/>
      <c r="F51" s="3" t="s">
        <v>88</v>
      </c>
      <c r="G51" s="24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</row>
    <row r="52" spans="1:31" ht="15" customHeight="1" x14ac:dyDescent="0.25">
      <c r="A52" s="3">
        <v>1</v>
      </c>
      <c r="B52" s="30" t="s">
        <v>89</v>
      </c>
      <c r="C52" s="31"/>
      <c r="D52" s="31"/>
      <c r="E52" s="32"/>
      <c r="F52" s="3">
        <v>5</v>
      </c>
      <c r="G52" s="24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</row>
    <row r="53" spans="1:31" ht="25.5" customHeight="1" x14ac:dyDescent="0.25">
      <c r="A53" s="3">
        <v>2</v>
      </c>
      <c r="B53" s="30" t="s">
        <v>95</v>
      </c>
      <c r="C53" s="31"/>
      <c r="D53" s="31"/>
      <c r="E53" s="32"/>
      <c r="F53" s="3">
        <v>4.9000000000000004</v>
      </c>
      <c r="G53" s="24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31" ht="19.5" customHeight="1" x14ac:dyDescent="0.25">
      <c r="A54" s="3">
        <v>3</v>
      </c>
      <c r="B54" s="30" t="s">
        <v>90</v>
      </c>
      <c r="C54" s="31"/>
      <c r="D54" s="31"/>
      <c r="E54" s="32"/>
      <c r="F54" s="3">
        <v>4.8</v>
      </c>
      <c r="G54" s="24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</row>
    <row r="55" spans="1:31" ht="19.5" customHeight="1" x14ac:dyDescent="0.25">
      <c r="A55" s="3">
        <v>4</v>
      </c>
      <c r="B55" s="30" t="s">
        <v>91</v>
      </c>
      <c r="C55" s="31"/>
      <c r="D55" s="31"/>
      <c r="E55" s="32"/>
      <c r="F55" s="3">
        <v>5</v>
      </c>
      <c r="G55" s="24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</row>
    <row r="56" spans="1:31" ht="19.5" customHeight="1" x14ac:dyDescent="0.25">
      <c r="A56" s="15" t="s">
        <v>93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</row>
    <row r="57" spans="1:31" ht="19.5" customHeight="1" x14ac:dyDescent="0.25">
      <c r="A57" s="27" t="s">
        <v>92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</row>
    <row r="58" spans="1:31" ht="15" customHeight="1" x14ac:dyDescent="0.25">
      <c r="A58" s="23" t="s">
        <v>94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</row>
    <row r="59" spans="1:31" ht="38.25" customHeight="1" x14ac:dyDescent="0.25">
      <c r="A59" s="19" t="s">
        <v>0</v>
      </c>
      <c r="B59" s="16" t="s">
        <v>55</v>
      </c>
      <c r="C59" s="16" t="s">
        <v>56</v>
      </c>
      <c r="D59" s="19" t="s">
        <v>57</v>
      </c>
      <c r="E59" s="19" t="s">
        <v>58</v>
      </c>
      <c r="F59" s="19"/>
      <c r="G59" s="19"/>
      <c r="H59" s="19"/>
      <c r="I59" s="19"/>
      <c r="J59" s="19" t="s">
        <v>59</v>
      </c>
      <c r="K59" s="19"/>
      <c r="L59" s="19"/>
      <c r="M59" s="19"/>
      <c r="N59" s="19"/>
      <c r="O59" s="19"/>
      <c r="P59" s="19" t="s">
        <v>60</v>
      </c>
      <c r="Q59" s="19"/>
      <c r="R59" s="19"/>
      <c r="S59" s="19"/>
      <c r="T59" s="19"/>
      <c r="U59" s="19"/>
      <c r="V59" s="19"/>
      <c r="W59" s="19" t="s">
        <v>61</v>
      </c>
      <c r="X59" s="19"/>
      <c r="Y59" s="19"/>
      <c r="Z59" s="19"/>
      <c r="AA59" s="19" t="s">
        <v>62</v>
      </c>
      <c r="AB59" s="19"/>
      <c r="AC59" s="19"/>
      <c r="AD59" s="19" t="s">
        <v>63</v>
      </c>
      <c r="AE59" s="19"/>
    </row>
    <row r="60" spans="1:31" ht="114.75" x14ac:dyDescent="0.25">
      <c r="A60" s="19"/>
      <c r="B60" s="18"/>
      <c r="C60" s="18"/>
      <c r="D60" s="19"/>
      <c r="E60" s="4" t="s">
        <v>64</v>
      </c>
      <c r="F60" s="4" t="s">
        <v>65</v>
      </c>
      <c r="G60" s="4" t="s">
        <v>66</v>
      </c>
      <c r="H60" s="4" t="s">
        <v>67</v>
      </c>
      <c r="I60" s="4" t="s">
        <v>98</v>
      </c>
      <c r="J60" s="4" t="s">
        <v>68</v>
      </c>
      <c r="K60" s="4" t="s">
        <v>69</v>
      </c>
      <c r="L60" s="4" t="s">
        <v>70</v>
      </c>
      <c r="M60" s="4" t="s">
        <v>71</v>
      </c>
      <c r="N60" s="4" t="s">
        <v>72</v>
      </c>
      <c r="O60" s="4" t="s">
        <v>98</v>
      </c>
      <c r="P60" s="4" t="s">
        <v>73</v>
      </c>
      <c r="Q60" s="4" t="s">
        <v>74</v>
      </c>
      <c r="R60" s="4" t="s">
        <v>69</v>
      </c>
      <c r="S60" s="4" t="s">
        <v>70</v>
      </c>
      <c r="T60" s="4" t="s">
        <v>71</v>
      </c>
      <c r="U60" s="4" t="s">
        <v>72</v>
      </c>
      <c r="V60" s="4" t="s">
        <v>98</v>
      </c>
      <c r="W60" s="4" t="s">
        <v>75</v>
      </c>
      <c r="X60" s="4" t="s">
        <v>76</v>
      </c>
      <c r="Y60" s="4" t="s">
        <v>77</v>
      </c>
      <c r="Z60" s="4" t="s">
        <v>98</v>
      </c>
      <c r="AA60" s="4" t="s">
        <v>78</v>
      </c>
      <c r="AB60" s="4" t="s">
        <v>79</v>
      </c>
      <c r="AC60" s="4" t="s">
        <v>80</v>
      </c>
      <c r="AD60" s="4" t="s">
        <v>81</v>
      </c>
      <c r="AE60" s="4" t="s">
        <v>82</v>
      </c>
    </row>
    <row r="61" spans="1:31" x14ac:dyDescent="0.25">
      <c r="A61" s="4">
        <v>1</v>
      </c>
      <c r="B61" s="4">
        <v>2</v>
      </c>
      <c r="C61" s="4">
        <v>3</v>
      </c>
      <c r="D61" s="4">
        <v>4</v>
      </c>
      <c r="E61" s="4">
        <v>5</v>
      </c>
      <c r="F61" s="4">
        <v>6</v>
      </c>
      <c r="G61" s="4">
        <v>7</v>
      </c>
      <c r="H61" s="4">
        <v>8</v>
      </c>
      <c r="I61" s="4">
        <v>9</v>
      </c>
      <c r="J61" s="4">
        <v>10</v>
      </c>
      <c r="K61" s="4">
        <v>11</v>
      </c>
      <c r="L61" s="4">
        <v>12</v>
      </c>
      <c r="M61" s="4">
        <v>13</v>
      </c>
      <c r="N61" s="4">
        <v>14</v>
      </c>
      <c r="O61" s="4">
        <v>15</v>
      </c>
      <c r="P61" s="4">
        <v>16</v>
      </c>
      <c r="Q61" s="4">
        <v>17</v>
      </c>
      <c r="R61" s="4">
        <v>18</v>
      </c>
      <c r="S61" s="4">
        <v>19</v>
      </c>
      <c r="T61" s="4">
        <v>20</v>
      </c>
      <c r="U61" s="4">
        <v>21</v>
      </c>
      <c r="V61" s="4">
        <v>22</v>
      </c>
      <c r="W61" s="4">
        <v>23</v>
      </c>
      <c r="X61" s="4">
        <v>24</v>
      </c>
      <c r="Y61" s="4">
        <v>25</v>
      </c>
      <c r="Z61" s="4">
        <v>26</v>
      </c>
      <c r="AA61" s="4">
        <v>27</v>
      </c>
      <c r="AB61" s="4">
        <v>28</v>
      </c>
      <c r="AC61" s="4">
        <v>29</v>
      </c>
      <c r="AD61" s="4">
        <v>30</v>
      </c>
      <c r="AE61" s="4">
        <v>31</v>
      </c>
    </row>
    <row r="62" spans="1:31" ht="51" x14ac:dyDescent="0.25">
      <c r="A62" s="4">
        <v>1</v>
      </c>
      <c r="B62" s="4" t="s">
        <v>107</v>
      </c>
      <c r="C62" s="4" t="s">
        <v>99</v>
      </c>
      <c r="D62" s="4" t="s">
        <v>99</v>
      </c>
      <c r="E62" s="4">
        <f>D9</f>
        <v>3</v>
      </c>
      <c r="F62" s="4">
        <f>G9</f>
        <v>0</v>
      </c>
      <c r="G62" s="4">
        <f>J9</f>
        <v>0</v>
      </c>
      <c r="H62" s="4">
        <f>M9</f>
        <v>0</v>
      </c>
      <c r="I62" s="4">
        <f>P9</f>
        <v>3</v>
      </c>
      <c r="J62" s="6">
        <f>P10</f>
        <v>0</v>
      </c>
      <c r="K62" s="6">
        <f>P11</f>
        <v>3</v>
      </c>
      <c r="L62" s="6">
        <f>P12</f>
        <v>0</v>
      </c>
      <c r="M62" s="6">
        <f>P13</f>
        <v>0.12</v>
      </c>
      <c r="N62" s="6">
        <f>M14</f>
        <v>0</v>
      </c>
      <c r="O62" s="4">
        <f>P9</f>
        <v>3</v>
      </c>
      <c r="P62" s="4">
        <f>P17</f>
        <v>0</v>
      </c>
      <c r="Q62" s="4">
        <f>P18</f>
        <v>0</v>
      </c>
      <c r="R62" s="4">
        <f>P20</f>
        <v>0</v>
      </c>
      <c r="S62" s="4">
        <f>P21</f>
        <v>0</v>
      </c>
      <c r="T62" s="4">
        <f>P22</f>
        <v>0</v>
      </c>
      <c r="U62" s="4">
        <f>P23</f>
        <v>0</v>
      </c>
      <c r="V62" s="4">
        <f>P16</f>
        <v>0</v>
      </c>
      <c r="W62" s="6">
        <f>P26</f>
        <v>0</v>
      </c>
      <c r="X62" s="6">
        <f>P27</f>
        <v>0</v>
      </c>
      <c r="Y62" s="6">
        <f>P28</f>
        <v>0</v>
      </c>
      <c r="Z62" s="4">
        <f>P25</f>
        <v>0</v>
      </c>
      <c r="AA62" s="4">
        <f>I62</f>
        <v>3</v>
      </c>
      <c r="AB62" s="4">
        <v>0</v>
      </c>
      <c r="AC62" s="4">
        <v>0</v>
      </c>
      <c r="AD62" s="4">
        <v>0</v>
      </c>
      <c r="AE62" s="4">
        <v>0</v>
      </c>
    </row>
  </sheetData>
  <mergeCells count="53">
    <mergeCell ref="A4:Q4"/>
    <mergeCell ref="A3:Q3"/>
    <mergeCell ref="A45:AE45"/>
    <mergeCell ref="C59:C60"/>
    <mergeCell ref="D59:D60"/>
    <mergeCell ref="E59:I59"/>
    <mergeCell ref="J59:O59"/>
    <mergeCell ref="P59:V59"/>
    <mergeCell ref="W59:Z59"/>
    <mergeCell ref="A57:AE57"/>
    <mergeCell ref="B53:E53"/>
    <mergeCell ref="B54:E54"/>
    <mergeCell ref="B55:E55"/>
    <mergeCell ref="AA59:AC59"/>
    <mergeCell ref="AD59:AE59"/>
    <mergeCell ref="R5:AE29"/>
    <mergeCell ref="A58:AE58"/>
    <mergeCell ref="A59:A60"/>
    <mergeCell ref="B59:B60"/>
    <mergeCell ref="A36:A38"/>
    <mergeCell ref="L31:AE33"/>
    <mergeCell ref="J36:J38"/>
    <mergeCell ref="B35:I35"/>
    <mergeCell ref="B42:I42"/>
    <mergeCell ref="B43:I43"/>
    <mergeCell ref="L35:AE43"/>
    <mergeCell ref="G51:AE55"/>
    <mergeCell ref="B36:I36"/>
    <mergeCell ref="B37:I37"/>
    <mergeCell ref="A5:A7"/>
    <mergeCell ref="B5:B7"/>
    <mergeCell ref="C5:Q5"/>
    <mergeCell ref="C6:E6"/>
    <mergeCell ref="F6:H6"/>
    <mergeCell ref="I6:K6"/>
    <mergeCell ref="L6:N6"/>
    <mergeCell ref="O6:Q6"/>
    <mergeCell ref="A30:K30"/>
    <mergeCell ref="A34:K34"/>
    <mergeCell ref="L34:AE34"/>
    <mergeCell ref="A44:K44"/>
    <mergeCell ref="A56:K56"/>
    <mergeCell ref="B38:I38"/>
    <mergeCell ref="B39:I39"/>
    <mergeCell ref="B40:I40"/>
    <mergeCell ref="B41:I41"/>
    <mergeCell ref="A50:AE50"/>
    <mergeCell ref="A46:AE46"/>
    <mergeCell ref="A47:AE47"/>
    <mergeCell ref="A48:AE48"/>
    <mergeCell ref="A49:AE49"/>
    <mergeCell ref="B51:E51"/>
    <mergeCell ref="B52:E52"/>
  </mergeCells>
  <pageMargins left="0.23622047244094488" right="0.23622047244094488" top="0.19685039370078741" bottom="0.15748031496062992" header="0.31496062992125984" footer="0.31496062992125984"/>
  <pageSetup paperSize="8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 Качество обслуживания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2019-04-26T11:04:14Z</dcterms:modified>
</cp:coreProperties>
</file>