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defaultThemeVersion="124226"/>
  <bookViews>
    <workbookView xWindow="492" yWindow="72" windowWidth="15576" windowHeight="12504" tabRatio="760"/>
  </bookViews>
  <sheets>
    <sheet name="форма 2.1." sheetId="10" r:id="rId1"/>
    <sheet name="форма 2.2." sheetId="11" r:id="rId2"/>
    <sheet name="форма 2.3." sheetId="12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2" l="1"/>
  <c r="F30" i="12" s="1"/>
  <c r="D14" i="12"/>
  <c r="F14" i="12" s="1"/>
  <c r="D13" i="12"/>
  <c r="F13" i="12" s="1"/>
  <c r="D12" i="12"/>
  <c r="F12" i="12" s="1"/>
  <c r="D21" i="11"/>
  <c r="D20" i="11"/>
  <c r="F21" i="11"/>
  <c r="F20" i="11"/>
  <c r="D15" i="11"/>
  <c r="D17" i="11"/>
  <c r="F17" i="11" s="1"/>
  <c r="F16" i="11" s="1"/>
  <c r="F15" i="11"/>
  <c r="C25" i="10"/>
  <c r="B25" i="10"/>
  <c r="D25" i="10" s="1"/>
  <c r="F25" i="10" s="1"/>
  <c r="D15" i="10" l="1"/>
  <c r="D11" i="10"/>
  <c r="F11" i="10" s="1"/>
  <c r="D29" i="12" l="1"/>
  <c r="F29" i="12" s="1"/>
  <c r="F27" i="12" s="1"/>
  <c r="D26" i="12"/>
  <c r="D20" i="12"/>
  <c r="F20" i="12" s="1"/>
  <c r="D15" i="12"/>
  <c r="F15" i="12" s="1"/>
  <c r="D23" i="11"/>
  <c r="F23" i="11" s="1"/>
  <c r="D13" i="11"/>
  <c r="D11" i="11"/>
  <c r="F11" i="11" s="1"/>
  <c r="D30" i="10"/>
  <c r="F30" i="10" s="1"/>
  <c r="D29" i="10"/>
  <c r="F29" i="10" s="1"/>
  <c r="D26" i="10"/>
  <c r="F27" i="10" l="1"/>
  <c r="D22" i="11"/>
  <c r="F22" i="11" s="1"/>
  <c r="D25" i="12" l="1"/>
  <c r="F25" i="12" s="1"/>
  <c r="D24" i="12"/>
  <c r="D23" i="12"/>
  <c r="D22" i="12"/>
  <c r="D17" i="12"/>
  <c r="F17" i="12" s="1"/>
  <c r="D16" i="12"/>
  <c r="F16" i="12" s="1"/>
  <c r="F10" i="12" s="1"/>
  <c r="D9" i="12"/>
  <c r="F9" i="12" s="1"/>
  <c r="D14" i="11"/>
  <c r="D12" i="11" s="1"/>
  <c r="F12" i="11" s="1"/>
  <c r="F9" i="11" s="1"/>
  <c r="F26" i="10"/>
  <c r="D24" i="10"/>
  <c r="F24" i="10" s="1"/>
  <c r="D23" i="10"/>
  <c r="F23" i="10" s="1"/>
  <c r="D21" i="10"/>
  <c r="F21" i="10" s="1"/>
  <c r="D22" i="10"/>
  <c r="F22" i="10" s="1"/>
  <c r="D20" i="10"/>
  <c r="F20" i="10" s="1"/>
  <c r="F18" i="10" s="1"/>
  <c r="D17" i="10"/>
  <c r="D16" i="10"/>
  <c r="D14" i="10"/>
  <c r="D12" i="10"/>
  <c r="F12" i="10" s="1"/>
  <c r="F9" i="10" l="1"/>
  <c r="D21" i="12"/>
  <c r="F21" i="12" s="1"/>
  <c r="F18" i="12" s="1"/>
  <c r="F18" i="11"/>
  <c r="F24" i="11" s="1"/>
  <c r="F31" i="10" l="1"/>
  <c r="F31" i="12"/>
</calcChain>
</file>

<file path=xl/sharedStrings.xml><?xml version="1.0" encoding="utf-8"?>
<sst xmlns="http://schemas.openxmlformats.org/spreadsheetml/2006/main" count="191" uniqueCount="73">
  <si>
    <t>--------------------------------</t>
  </si>
  <si>
    <t>-</t>
  </si>
  <si>
    <t>Параметр (критерий), характеризующий индикатор</t>
  </si>
  <si>
    <t>Значение</t>
  </si>
  <si>
    <t>Ф / П x 100, %</t>
  </si>
  <si>
    <t>Зависимость</t>
  </si>
  <si>
    <t>Оценочный балл</t>
  </si>
  <si>
    <t>фактическое (Ф)</t>
  </si>
  <si>
    <t>плановое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</si>
  <si>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</si>
  <si>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</si>
  <si>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</si>
  <si>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</si>
  <si>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</si>
  <si>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</si>
  <si>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а) регламенты оказания услуг и рассмотрения обращений заявителей и потребителей услуг, шт.</t>
  </si>
  <si>
    <t>б) наличие положения о деятельности структурного подразделения по работе с заявителями и потребителями услуг (наличие - 1, отсутствие - 0), шт.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</si>
  <si>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</si>
  <si>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</si>
  <si>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2. Наличие телефонной связи для обращений потребителей услуг к уполномоченным должностным лицам территориальной сетевой организации</t>
  </si>
  <si>
    <t>2.1. Наличие единого телефонного номера для приема обращений потребителей услуг (наличие - 1, отсутствие - 0)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</si>
  <si>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</si>
  <si>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</si>
  <si>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</si>
  <si>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</si>
  <si>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</si>
  <si>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</si>
  <si>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</si>
  <si>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</si>
  <si>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</si>
  <si>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</si>
  <si>
    <t>7. Итого по индикатору информативности</t>
  </si>
  <si>
    <t>Наименование территориальной сетевой организации</t>
  </si>
  <si>
    <t>Параметр (показатель), характеризующий индикатор</t>
  </si>
  <si>
    <t>1. Соблюдение сроков по процедурам взаимодействия с потребителями услуг (заявителями) - всего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</si>
  <si>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</si>
  <si>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</si>
  <si>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</si>
  <si>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</si>
  <si>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</si>
  <si>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</si>
  <si>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</si>
  <si>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</si>
  <si>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</si>
  <si>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</si>
  <si>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</si>
  <si>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</si>
  <si>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5. 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</si>
  <si>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</si>
  <si>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</si>
  <si>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</si>
  <si>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</si>
  <si>
    <r>
      <t xml:space="preserve">2.3. Количество обращений, связанных с неудовлетворенностью принятыми мерами, указанными в </t>
    </r>
    <r>
      <rPr>
        <sz val="11"/>
        <color rgb="FF0000FF"/>
        <rFont val="Calibri"/>
        <family val="2"/>
        <charset val="204"/>
        <scheme val="minor"/>
      </rPr>
      <t>п. 2.2</t>
    </r>
    <r>
      <rPr>
        <sz val="11"/>
        <color theme="1"/>
        <rFont val="Calibri"/>
        <family val="2"/>
        <charset val="204"/>
        <scheme val="minor"/>
      </rPr>
      <t xml:space="preserve"> настоящей формы, поступивших от потребителей услуг в течение 30 рабочих дней после завершения мероприятий, указанных в </t>
    </r>
    <r>
      <rPr>
        <sz val="11"/>
        <color rgb="FF0000FF"/>
        <rFont val="Calibri"/>
        <family val="2"/>
        <charset val="204"/>
        <scheme val="minor"/>
      </rPr>
      <t>п. 2.2</t>
    </r>
    <r>
      <rPr>
        <sz val="11"/>
        <color theme="1"/>
        <rFont val="Calibri"/>
        <family val="2"/>
        <charset val="204"/>
        <scheme val="minor"/>
      </rPr>
      <t xml:space="preserve"> настоящей формы, процентов от общего количества поступивших обращений</t>
    </r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</si>
  <si>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</si>
  <si>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</si>
  <si>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</si>
  <si>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Оперативность реагирования на обращения потребителей услуг - всего</t>
  </si>
  <si>
    <t>3.1. Средняя продолжительность времени принятия мер по результатам обращения потребителя услуг, дней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</si>
  <si>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</si>
  <si>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</si>
  <si>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</si>
  <si>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 системы автоинформирования, шт. на 1000 потребителей услуг &lt;1&gt;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</si>
  <si>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</si>
  <si>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</si>
  <si>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</si>
  <si>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</si>
  <si>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</si>
  <si>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6. Итого по индикатору результативность обратной связи</t>
  </si>
  <si>
    <t>&lt;1&gt; Расчет производится при наличии в территориальной сетевой организации Системы автоинформирования (голосовая, СМС и другим способом).</t>
  </si>
  <si>
    <r>
      <t>Форма 2.1. Расчет значения индикатора информативности</t>
    </r>
    <r>
      <rPr>
        <sz val="12"/>
        <color theme="1"/>
        <rFont val="Courier New"/>
        <family val="3"/>
        <charset val="204"/>
      </rPr>
      <t xml:space="preserve"> </t>
    </r>
    <r>
      <rPr>
        <b/>
        <sz val="12"/>
        <color theme="1"/>
        <rFont val="Courier New"/>
        <family val="3"/>
        <charset val="204"/>
      </rPr>
      <t>И</t>
    </r>
    <r>
      <rPr>
        <b/>
        <vertAlign val="subscript"/>
        <sz val="12"/>
        <color theme="1"/>
        <rFont val="Courier New"/>
        <family val="3"/>
        <charset val="204"/>
      </rPr>
      <t>н</t>
    </r>
  </si>
  <si>
    <r>
      <t xml:space="preserve">Форма 2.2. Расчет значения индикатора исполнительности </t>
    </r>
    <r>
      <rPr>
        <b/>
        <sz val="12"/>
        <color theme="1"/>
        <rFont val="Courier New"/>
        <family val="3"/>
        <charset val="204"/>
      </rPr>
      <t>И</t>
    </r>
    <r>
      <rPr>
        <b/>
        <vertAlign val="subscript"/>
        <sz val="12"/>
        <color theme="1"/>
        <rFont val="Courier New"/>
        <family val="3"/>
        <charset val="204"/>
      </rPr>
      <t>с</t>
    </r>
  </si>
  <si>
    <r>
      <t xml:space="preserve">Форма 2.3. Расчет значения индикатора результативности обратной связи  </t>
    </r>
    <r>
      <rPr>
        <b/>
        <sz val="12"/>
        <color theme="1"/>
        <rFont val="Courier New"/>
        <family val="3"/>
        <charset val="204"/>
      </rPr>
      <t>Р</t>
    </r>
    <r>
      <rPr>
        <b/>
        <vertAlign val="subscript"/>
        <sz val="12"/>
        <color theme="1"/>
        <rFont val="Courier New"/>
        <family val="3"/>
        <charset val="204"/>
      </rPr>
      <t>с</t>
    </r>
  </si>
  <si>
    <t>ОАО "КузбассЭлектро"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</si>
</sst>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ourier New"/>
      <family val="3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b/>
      <vertAlign val="subscript"/>
      <sz val="12"/>
      <color theme="1"/>
      <name val="Courier New"/>
      <family val="3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6" fillId="0" borderId="0"/>
  </cellStyleXfs>
  <cellXfs count="30">
    <xf numFmtId="0" fontId="0" fillId="0" borderId="0" xfId="0"/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2" fontId="5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/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2"/>
  <sheetViews>
    <sheetView tabSelected="1" zoomScale="85" zoomScaleNormal="85" workbookViewId="0">
      <selection activeCell="A2" sqref="A2"/>
    </sheetView>
  </sheetViews>
  <sheetFormatPr defaultRowHeight="14.4" x14ac:dyDescent="0.3"/>
  <cols>
    <col min="1" max="1" width="56.109375" customWidth="1"/>
    <col min="2" max="2" width="14" customWidth="1"/>
    <col min="3" max="3" width="12.109375" customWidth="1"/>
    <col min="5" max="5" width="13.6640625" customWidth="1"/>
    <col min="6" max="6" width="14.109375" customWidth="1"/>
  </cols>
  <sheetData>
    <row r="1" spans="1:6" ht="18.600000000000001" x14ac:dyDescent="0.3">
      <c r="A1" s="24" t="s">
        <v>69</v>
      </c>
      <c r="B1" s="24"/>
      <c r="C1" s="24"/>
      <c r="D1" s="24"/>
      <c r="E1" s="24"/>
      <c r="F1" s="24"/>
    </row>
    <row r="2" spans="1:6" x14ac:dyDescent="0.3">
      <c r="A2" s="1"/>
    </row>
    <row r="3" spans="1:6" x14ac:dyDescent="0.3">
      <c r="A3" s="25" t="s">
        <v>72</v>
      </c>
      <c r="B3" s="25"/>
      <c r="C3" s="25"/>
      <c r="D3" s="25"/>
      <c r="E3" s="25"/>
      <c r="F3" s="25"/>
    </row>
    <row r="4" spans="1:6" x14ac:dyDescent="0.3">
      <c r="A4" s="26" t="s">
        <v>32</v>
      </c>
      <c r="B4" s="26"/>
      <c r="C4" s="26"/>
      <c r="D4" s="26"/>
      <c r="E4" s="26"/>
      <c r="F4" s="26"/>
    </row>
    <row r="5" spans="1:6" x14ac:dyDescent="0.3">
      <c r="A5" s="2"/>
    </row>
    <row r="6" spans="1:6" x14ac:dyDescent="0.3">
      <c r="A6" s="27" t="s">
        <v>2</v>
      </c>
      <c r="B6" s="27" t="s">
        <v>3</v>
      </c>
      <c r="C6" s="27"/>
      <c r="D6" s="27" t="s">
        <v>4</v>
      </c>
      <c r="E6" s="27" t="s">
        <v>5</v>
      </c>
      <c r="F6" s="27" t="s">
        <v>6</v>
      </c>
    </row>
    <row r="7" spans="1:6" ht="28.8" x14ac:dyDescent="0.3">
      <c r="A7" s="27"/>
      <c r="B7" s="3" t="s">
        <v>7</v>
      </c>
      <c r="C7" s="3" t="s">
        <v>8</v>
      </c>
      <c r="D7" s="27"/>
      <c r="E7" s="27"/>
      <c r="F7" s="27"/>
    </row>
    <row r="8" spans="1:6" x14ac:dyDescent="0.3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</row>
    <row r="9" spans="1:6" s="13" customFormat="1" ht="49.5" customHeight="1" x14ac:dyDescent="0.3">
      <c r="A9" s="11" t="s">
        <v>9</v>
      </c>
      <c r="B9" s="12" t="s">
        <v>1</v>
      </c>
      <c r="C9" s="12" t="s">
        <v>1</v>
      </c>
      <c r="D9" s="12" t="s">
        <v>1</v>
      </c>
      <c r="E9" s="12" t="s">
        <v>1</v>
      </c>
      <c r="F9" s="12">
        <f>(F11+F12)/2</f>
        <v>2</v>
      </c>
    </row>
    <row r="10" spans="1:6" x14ac:dyDescent="0.3">
      <c r="A10" s="4" t="s">
        <v>10</v>
      </c>
      <c r="B10" s="3"/>
      <c r="C10" s="3"/>
      <c r="D10" s="4"/>
      <c r="E10" s="4"/>
      <c r="F10" s="4"/>
    </row>
    <row r="11" spans="1:6" ht="64.8" customHeight="1" x14ac:dyDescent="0.3">
      <c r="A11" s="4" t="s">
        <v>11</v>
      </c>
      <c r="B11" s="3">
        <v>52</v>
      </c>
      <c r="C11" s="3">
        <v>52</v>
      </c>
      <c r="D11" s="4">
        <f>IF(C11=0,100,B11/C11*100)</f>
        <v>100</v>
      </c>
      <c r="E11" s="6" t="s">
        <v>12</v>
      </c>
      <c r="F11" s="20">
        <f>IF(D11&lt;80,3,IF(D11&gt;120,1,2))</f>
        <v>2</v>
      </c>
    </row>
    <row r="12" spans="1:6" ht="57.6" x14ac:dyDescent="0.3">
      <c r="A12" s="4" t="s">
        <v>13</v>
      </c>
      <c r="B12" s="3">
        <v>58</v>
      </c>
      <c r="C12" s="3">
        <v>58</v>
      </c>
      <c r="D12" s="4">
        <f>IF(C12=0,100,B12/C12*100)</f>
        <v>100</v>
      </c>
      <c r="E12" s="3" t="s">
        <v>12</v>
      </c>
      <c r="F12" s="20">
        <f>IF(D12&lt;80,3,IF(D12&gt;120,1,2))</f>
        <v>2</v>
      </c>
    </row>
    <row r="13" spans="1:6" x14ac:dyDescent="0.3">
      <c r="A13" s="4" t="s">
        <v>14</v>
      </c>
      <c r="B13" s="3"/>
      <c r="C13" s="3"/>
      <c r="D13" s="4"/>
      <c r="E13" s="4"/>
      <c r="F13" s="4"/>
    </row>
    <row r="14" spans="1:6" ht="28.8" x14ac:dyDescent="0.3">
      <c r="A14" s="4" t="s">
        <v>15</v>
      </c>
      <c r="B14" s="3">
        <v>0</v>
      </c>
      <c r="C14" s="3">
        <v>0</v>
      </c>
      <c r="D14" s="4">
        <f>IF(C14=0,100,B14/C14*100)</f>
        <v>100</v>
      </c>
      <c r="E14" s="3" t="s">
        <v>1</v>
      </c>
      <c r="F14" s="3" t="s">
        <v>1</v>
      </c>
    </row>
    <row r="15" spans="1:6" ht="43.2" x14ac:dyDescent="0.3">
      <c r="A15" s="4" t="s">
        <v>16</v>
      </c>
      <c r="B15" s="3">
        <v>1</v>
      </c>
      <c r="C15" s="3">
        <v>1</v>
      </c>
      <c r="D15" s="4">
        <f>IF(C15=0,100,B15/C15*100)</f>
        <v>100</v>
      </c>
      <c r="E15" s="3" t="s">
        <v>1</v>
      </c>
      <c r="F15" s="3" t="s">
        <v>1</v>
      </c>
    </row>
    <row r="16" spans="1:6" ht="28.8" x14ac:dyDescent="0.3">
      <c r="A16" s="4" t="s">
        <v>17</v>
      </c>
      <c r="B16" s="3">
        <v>7</v>
      </c>
      <c r="C16" s="3">
        <v>7</v>
      </c>
      <c r="D16" s="4">
        <f>IF(C16=0,100,B16/C16*100)</f>
        <v>100</v>
      </c>
      <c r="E16" s="3" t="s">
        <v>1</v>
      </c>
      <c r="F16" s="3" t="s">
        <v>1</v>
      </c>
    </row>
    <row r="17" spans="1:6" ht="43.2" x14ac:dyDescent="0.3">
      <c r="A17" s="4" t="s">
        <v>18</v>
      </c>
      <c r="B17" s="3">
        <v>50</v>
      </c>
      <c r="C17" s="3">
        <v>50</v>
      </c>
      <c r="D17" s="4">
        <f>IF(C17=0,100,B17/C17*100)</f>
        <v>100</v>
      </c>
      <c r="E17" s="3" t="s">
        <v>1</v>
      </c>
      <c r="F17" s="3" t="s">
        <v>1</v>
      </c>
    </row>
    <row r="18" spans="1:6" s="13" customFormat="1" ht="43.2" x14ac:dyDescent="0.3">
      <c r="A18" s="11" t="s">
        <v>19</v>
      </c>
      <c r="B18" s="12" t="s">
        <v>1</v>
      </c>
      <c r="C18" s="12" t="s">
        <v>1</v>
      </c>
      <c r="D18" s="12" t="s">
        <v>1</v>
      </c>
      <c r="E18" s="12" t="s">
        <v>1</v>
      </c>
      <c r="F18" s="12">
        <f>(F20+F21+F22)/3</f>
        <v>2</v>
      </c>
    </row>
    <row r="19" spans="1:6" x14ac:dyDescent="0.3">
      <c r="A19" s="4" t="s">
        <v>10</v>
      </c>
      <c r="B19" s="3"/>
      <c r="C19" s="3"/>
      <c r="D19" s="4"/>
      <c r="E19" s="4"/>
      <c r="F19" s="4"/>
    </row>
    <row r="20" spans="1:6" ht="36" customHeight="1" x14ac:dyDescent="0.3">
      <c r="A20" s="4" t="s">
        <v>20</v>
      </c>
      <c r="B20" s="3">
        <v>1</v>
      </c>
      <c r="C20" s="3">
        <v>1</v>
      </c>
      <c r="D20" s="4">
        <f t="shared" ref="D20:D24" si="0">IF(C20=0,100,B20/C20*100)</f>
        <v>100</v>
      </c>
      <c r="E20" s="3" t="s">
        <v>12</v>
      </c>
      <c r="F20" s="20">
        <f>IF(D20&lt;80,3,IF(D20&gt;120,1,2))</f>
        <v>2</v>
      </c>
    </row>
    <row r="21" spans="1:6" ht="49.5" customHeight="1" x14ac:dyDescent="0.3">
      <c r="A21" s="4" t="s">
        <v>21</v>
      </c>
      <c r="B21" s="3">
        <v>0</v>
      </c>
      <c r="C21" s="3">
        <v>0</v>
      </c>
      <c r="D21" s="4">
        <f t="shared" si="0"/>
        <v>100</v>
      </c>
      <c r="E21" s="3" t="s">
        <v>12</v>
      </c>
      <c r="F21" s="20">
        <f>IF(D21&lt;80,3,IF(D21&gt;120,1,2))</f>
        <v>2</v>
      </c>
    </row>
    <row r="22" spans="1:6" ht="43.2" x14ac:dyDescent="0.3">
      <c r="A22" s="4" t="s">
        <v>22</v>
      </c>
      <c r="B22" s="3">
        <v>0</v>
      </c>
      <c r="C22" s="3">
        <v>0</v>
      </c>
      <c r="D22" s="4">
        <f t="shared" si="0"/>
        <v>100</v>
      </c>
      <c r="E22" s="3" t="s">
        <v>12</v>
      </c>
      <c r="F22" s="20">
        <f>IF(D22&lt;80,3,IF(D22&gt;120,1,2))</f>
        <v>2</v>
      </c>
    </row>
    <row r="23" spans="1:6" s="13" customFormat="1" ht="57.6" x14ac:dyDescent="0.3">
      <c r="A23" s="11" t="s">
        <v>23</v>
      </c>
      <c r="B23" s="12">
        <v>1</v>
      </c>
      <c r="C23" s="12">
        <v>1</v>
      </c>
      <c r="D23" s="11">
        <f t="shared" si="0"/>
        <v>100</v>
      </c>
      <c r="E23" s="12" t="s">
        <v>12</v>
      </c>
      <c r="F23" s="12">
        <f>IF(D23&lt;80,3,IF(D23&gt;120,1,2))</f>
        <v>2</v>
      </c>
    </row>
    <row r="24" spans="1:6" s="13" customFormat="1" ht="72" x14ac:dyDescent="0.3">
      <c r="A24" s="11" t="s">
        <v>24</v>
      </c>
      <c r="B24" s="12">
        <v>1</v>
      </c>
      <c r="C24" s="12">
        <v>1</v>
      </c>
      <c r="D24" s="11">
        <f t="shared" si="0"/>
        <v>100</v>
      </c>
      <c r="E24" s="12" t="s">
        <v>12</v>
      </c>
      <c r="F24" s="12">
        <f>IF(D24&lt;80,3,IF(D24&gt;120,1,2))</f>
        <v>2</v>
      </c>
    </row>
    <row r="25" spans="1:6" s="13" customFormat="1" ht="43.2" x14ac:dyDescent="0.3">
      <c r="A25" s="11" t="s">
        <v>25</v>
      </c>
      <c r="B25" s="12">
        <f>B26</f>
        <v>0</v>
      </c>
      <c r="C25" s="12">
        <f>C26</f>
        <v>0</v>
      </c>
      <c r="D25" s="12">
        <f>IF(C25=0,IF(B25=0,100,120),B25/C25*100)</f>
        <v>100</v>
      </c>
      <c r="E25" s="12" t="s">
        <v>26</v>
      </c>
      <c r="F25" s="12">
        <f>IF(D25&lt;80,1,IF(D25&gt;120,3,2))</f>
        <v>2</v>
      </c>
    </row>
    <row r="26" spans="1:6" ht="84" customHeight="1" x14ac:dyDescent="0.3">
      <c r="A26" s="4" t="s">
        <v>27</v>
      </c>
      <c r="B26" s="3">
        <v>0</v>
      </c>
      <c r="C26" s="3">
        <v>0</v>
      </c>
      <c r="D26" s="4">
        <f>IF(C26=0,100,C26/B26*100)</f>
        <v>100</v>
      </c>
      <c r="E26" s="3" t="s">
        <v>26</v>
      </c>
      <c r="F26" s="3">
        <f>IF(D26&lt;80,1,IF(D26&gt;120,3,2))</f>
        <v>2</v>
      </c>
    </row>
    <row r="27" spans="1:6" s="13" customFormat="1" ht="57.6" x14ac:dyDescent="0.3">
      <c r="A27" s="11" t="s">
        <v>28</v>
      </c>
      <c r="B27" s="12" t="s">
        <v>1</v>
      </c>
      <c r="C27" s="12" t="s">
        <v>1</v>
      </c>
      <c r="D27" s="12" t="s">
        <v>1</v>
      </c>
      <c r="E27" s="12" t="s">
        <v>1</v>
      </c>
      <c r="F27" s="12">
        <f>(F29+F30)/2</f>
        <v>2</v>
      </c>
    </row>
    <row r="28" spans="1:6" x14ac:dyDescent="0.3">
      <c r="A28" s="4" t="s">
        <v>10</v>
      </c>
      <c r="B28" s="3"/>
      <c r="C28" s="3"/>
      <c r="D28" s="4"/>
      <c r="E28" s="4"/>
      <c r="F28" s="4"/>
    </row>
    <row r="29" spans="1:6" ht="57.6" x14ac:dyDescent="0.3">
      <c r="A29" s="4" t="s">
        <v>29</v>
      </c>
      <c r="B29" s="6">
        <v>0</v>
      </c>
      <c r="C29" s="3">
        <v>0</v>
      </c>
      <c r="D29" s="4">
        <f>IF(C29=0,100,C29/B29*100)</f>
        <v>100</v>
      </c>
      <c r="E29" s="3" t="s">
        <v>26</v>
      </c>
      <c r="F29" s="20">
        <f>IF(D29&lt;80,1,IF(D29&gt;120,3,2))</f>
        <v>2</v>
      </c>
    </row>
    <row r="30" spans="1:6" ht="78.75" customHeight="1" x14ac:dyDescent="0.3">
      <c r="A30" s="4" t="s">
        <v>30</v>
      </c>
      <c r="B30" s="3">
        <v>0</v>
      </c>
      <c r="C30" s="3">
        <v>0</v>
      </c>
      <c r="D30" s="4">
        <f>IF(C30=0,100,C30/B30*100)</f>
        <v>100</v>
      </c>
      <c r="E30" s="3" t="s">
        <v>26</v>
      </c>
      <c r="F30" s="20">
        <f>IF(D30&lt;80,1,IF(D30&gt;120,3,2))</f>
        <v>2</v>
      </c>
    </row>
    <row r="31" spans="1:6" s="9" customFormat="1" x14ac:dyDescent="0.3">
      <c r="A31" s="7" t="s">
        <v>31</v>
      </c>
      <c r="B31" s="8" t="s">
        <v>1</v>
      </c>
      <c r="C31" s="8" t="s">
        <v>1</v>
      </c>
      <c r="D31" s="8" t="s">
        <v>1</v>
      </c>
      <c r="E31" s="8" t="s">
        <v>1</v>
      </c>
      <c r="F31" s="14">
        <f>(F9+F18+F23+F24+F25+F27)/6</f>
        <v>2</v>
      </c>
    </row>
    <row r="32" spans="1:6" x14ac:dyDescent="0.3">
      <c r="A32" s="2"/>
    </row>
  </sheetData>
  <mergeCells count="8">
    <mergeCell ref="A1:F1"/>
    <mergeCell ref="A3:F3"/>
    <mergeCell ref="A4:F4"/>
    <mergeCell ref="A6:A7"/>
    <mergeCell ref="B6:C6"/>
    <mergeCell ref="D6:D7"/>
    <mergeCell ref="E6:E7"/>
    <mergeCell ref="F6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5"/>
  <sheetViews>
    <sheetView zoomScale="85" zoomScaleNormal="85" workbookViewId="0">
      <selection activeCell="A2" sqref="A2"/>
    </sheetView>
  </sheetViews>
  <sheetFormatPr defaultRowHeight="14.4" x14ac:dyDescent="0.3"/>
  <cols>
    <col min="1" max="1" width="53.33203125" customWidth="1"/>
    <col min="2" max="2" width="12.44140625" customWidth="1"/>
    <col min="3" max="3" width="11.6640625" customWidth="1"/>
    <col min="5" max="5" width="12.6640625" customWidth="1"/>
    <col min="6" max="6" width="12.5546875" customWidth="1"/>
  </cols>
  <sheetData>
    <row r="1" spans="1:6" ht="18.600000000000001" x14ac:dyDescent="0.3">
      <c r="A1" s="24" t="s">
        <v>70</v>
      </c>
      <c r="B1" s="24"/>
      <c r="C1" s="24"/>
      <c r="D1" s="24"/>
      <c r="E1" s="24"/>
      <c r="F1" s="24"/>
    </row>
    <row r="2" spans="1:6" x14ac:dyDescent="0.3">
      <c r="A2" s="1"/>
    </row>
    <row r="3" spans="1:6" x14ac:dyDescent="0.3">
      <c r="A3" s="25" t="s">
        <v>72</v>
      </c>
      <c r="B3" s="25"/>
      <c r="C3" s="25"/>
      <c r="D3" s="25"/>
      <c r="E3" s="25"/>
      <c r="F3" s="25"/>
    </row>
    <row r="4" spans="1:6" x14ac:dyDescent="0.3">
      <c r="A4" s="26" t="s">
        <v>32</v>
      </c>
      <c r="B4" s="26"/>
      <c r="C4" s="26"/>
      <c r="D4" s="26"/>
      <c r="E4" s="26"/>
      <c r="F4" s="26"/>
    </row>
    <row r="5" spans="1:6" x14ac:dyDescent="0.3">
      <c r="A5" s="2"/>
    </row>
    <row r="6" spans="1:6" ht="12.75" customHeight="1" x14ac:dyDescent="0.3">
      <c r="A6" s="27" t="s">
        <v>33</v>
      </c>
      <c r="B6" s="27" t="s">
        <v>3</v>
      </c>
      <c r="C6" s="27"/>
      <c r="D6" s="27" t="s">
        <v>4</v>
      </c>
      <c r="E6" s="27" t="s">
        <v>5</v>
      </c>
      <c r="F6" s="27" t="s">
        <v>6</v>
      </c>
    </row>
    <row r="7" spans="1:6" ht="28.8" x14ac:dyDescent="0.3">
      <c r="A7" s="27"/>
      <c r="B7" s="3" t="s">
        <v>7</v>
      </c>
      <c r="C7" s="3" t="s">
        <v>8</v>
      </c>
      <c r="D7" s="27"/>
      <c r="E7" s="27"/>
      <c r="F7" s="27"/>
    </row>
    <row r="8" spans="1:6" x14ac:dyDescent="0.3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</row>
    <row r="9" spans="1:6" s="13" customFormat="1" ht="28.5" customHeight="1" x14ac:dyDescent="0.3">
      <c r="A9" s="11" t="s">
        <v>34</v>
      </c>
      <c r="B9" s="12" t="s">
        <v>1</v>
      </c>
      <c r="C9" s="12" t="s">
        <v>1</v>
      </c>
      <c r="D9" s="12" t="s">
        <v>1</v>
      </c>
      <c r="E9" s="12" t="s">
        <v>1</v>
      </c>
      <c r="F9" s="11">
        <f>(F11+F12)/2</f>
        <v>0.5</v>
      </c>
    </row>
    <row r="10" spans="1:6" x14ac:dyDescent="0.3">
      <c r="A10" s="4" t="s">
        <v>10</v>
      </c>
      <c r="B10" s="4"/>
      <c r="C10" s="4"/>
      <c r="D10" s="4"/>
      <c r="E10" s="4"/>
      <c r="F10" s="4"/>
    </row>
    <row r="11" spans="1:6" ht="63.75" customHeight="1" x14ac:dyDescent="0.3">
      <c r="A11" s="4" t="s">
        <v>35</v>
      </c>
      <c r="B11" s="3">
        <v>30</v>
      </c>
      <c r="C11" s="3">
        <v>30</v>
      </c>
      <c r="D11" s="4">
        <f>IF(C11=0,100,C11/B11*100)</f>
        <v>100</v>
      </c>
      <c r="E11" s="3" t="s">
        <v>26</v>
      </c>
      <c r="F11" s="22">
        <f>IF(D11&lt;80,0.25,IF(D11&gt;120,0.75,0.5))</f>
        <v>0.5</v>
      </c>
    </row>
    <row r="12" spans="1:6" ht="42.75" customHeight="1" x14ac:dyDescent="0.3">
      <c r="A12" s="4" t="s">
        <v>36</v>
      </c>
      <c r="B12" s="3" t="s">
        <v>1</v>
      </c>
      <c r="C12" s="3" t="s">
        <v>1</v>
      </c>
      <c r="D12" s="22">
        <f>AVERAGE(D13:D14)</f>
        <v>100</v>
      </c>
      <c r="E12" s="3" t="s">
        <v>26</v>
      </c>
      <c r="F12" s="22">
        <f>IF(D12&lt;80,0.25,IF(D12&gt;120,0.75,0.5))</f>
        <v>0.5</v>
      </c>
    </row>
    <row r="13" spans="1:6" ht="49.5" customHeight="1" x14ac:dyDescent="0.3">
      <c r="A13" s="4" t="s">
        <v>37</v>
      </c>
      <c r="B13" s="3">
        <v>30</v>
      </c>
      <c r="C13" s="3">
        <v>30</v>
      </c>
      <c r="D13" s="4">
        <f>IF(C13=0,100,C13/B13*100)</f>
        <v>100</v>
      </c>
      <c r="E13" s="3" t="s">
        <v>1</v>
      </c>
      <c r="F13" s="18" t="s">
        <v>1</v>
      </c>
    </row>
    <row r="14" spans="1:6" ht="17.25" customHeight="1" x14ac:dyDescent="0.3">
      <c r="A14" s="4" t="s">
        <v>38</v>
      </c>
      <c r="B14" s="3">
        <v>20</v>
      </c>
      <c r="C14" s="3">
        <v>20</v>
      </c>
      <c r="D14" s="4">
        <f>IF(C14=0,100,B14/C14*100)</f>
        <v>100</v>
      </c>
      <c r="E14" s="20" t="s">
        <v>1</v>
      </c>
      <c r="F14" s="20" t="s">
        <v>1</v>
      </c>
    </row>
    <row r="15" spans="1:6" ht="95.25" customHeight="1" x14ac:dyDescent="0.3">
      <c r="A15" s="4" t="s">
        <v>39</v>
      </c>
      <c r="B15" s="3">
        <v>0</v>
      </c>
      <c r="C15" s="3">
        <v>0</v>
      </c>
      <c r="D15" s="19">
        <f>IF(B15=0,100,120)</f>
        <v>100</v>
      </c>
      <c r="E15" s="3" t="s">
        <v>26</v>
      </c>
      <c r="F15" s="22">
        <f>IF(D15&lt;80,0.25,IF(D15&gt;120,0.75,0.5))</f>
        <v>0.5</v>
      </c>
    </row>
    <row r="16" spans="1:6" s="13" customFormat="1" ht="51" customHeight="1" x14ac:dyDescent="0.3">
      <c r="A16" s="11" t="s">
        <v>40</v>
      </c>
      <c r="B16" s="12"/>
      <c r="C16" s="12"/>
      <c r="D16" s="11"/>
      <c r="E16" s="11"/>
      <c r="F16" s="21">
        <f>F17</f>
        <v>0.5</v>
      </c>
    </row>
    <row r="17" spans="1:6" ht="62.25" customHeight="1" x14ac:dyDescent="0.3">
      <c r="A17" s="4" t="s">
        <v>41</v>
      </c>
      <c r="B17" s="3">
        <v>0</v>
      </c>
      <c r="C17" s="3">
        <v>0</v>
      </c>
      <c r="D17" s="22">
        <f>IF(C17=0,IF(B17=0,100,120),B17/C17*100)</f>
        <v>100</v>
      </c>
      <c r="E17" s="3" t="s">
        <v>26</v>
      </c>
      <c r="F17" s="22">
        <f>IF(D17&lt;80,0.25,IF(D17&gt;120,0.75,0.5))</f>
        <v>0.5</v>
      </c>
    </row>
    <row r="18" spans="1:6" s="13" customFormat="1" ht="44.25" customHeight="1" x14ac:dyDescent="0.3">
      <c r="A18" s="11" t="s">
        <v>42</v>
      </c>
      <c r="B18" s="12" t="s">
        <v>1</v>
      </c>
      <c r="C18" s="12" t="s">
        <v>1</v>
      </c>
      <c r="D18" s="12" t="s">
        <v>1</v>
      </c>
      <c r="E18" s="12" t="s">
        <v>1</v>
      </c>
      <c r="F18" s="11">
        <f>(F20+F21)/2</f>
        <v>0.5</v>
      </c>
    </row>
    <row r="19" spans="1:6" x14ac:dyDescent="0.3">
      <c r="A19" s="4" t="s">
        <v>10</v>
      </c>
      <c r="B19" s="3"/>
      <c r="C19" s="3"/>
      <c r="D19" s="4"/>
      <c r="E19" s="4"/>
      <c r="F19" s="4"/>
    </row>
    <row r="20" spans="1:6" ht="60.75" customHeight="1" x14ac:dyDescent="0.3">
      <c r="A20" s="4" t="s">
        <v>43</v>
      </c>
      <c r="B20" s="3">
        <v>1</v>
      </c>
      <c r="C20" s="3">
        <v>1</v>
      </c>
      <c r="D20" s="19">
        <f>IF(C20=0,100,B20/C20*100)</f>
        <v>100</v>
      </c>
      <c r="E20" s="3" t="s">
        <v>12</v>
      </c>
      <c r="F20" s="22">
        <f>IF(D20&lt;80,0.75,IF(D20&gt;120,0.25,0.5))</f>
        <v>0.5</v>
      </c>
    </row>
    <row r="21" spans="1:6" ht="91.5" customHeight="1" x14ac:dyDescent="0.3">
      <c r="A21" s="4" t="s">
        <v>44</v>
      </c>
      <c r="B21" s="3">
        <v>0</v>
      </c>
      <c r="C21" s="3">
        <v>0</v>
      </c>
      <c r="D21" s="19">
        <f>IF(C21=0,100,C21/B21*100)</f>
        <v>100</v>
      </c>
      <c r="E21" s="3" t="s">
        <v>26</v>
      </c>
      <c r="F21" s="22">
        <f>IF(D21&lt;80,0.25,IF(D21&gt;120,0.75,0.5))</f>
        <v>0.5</v>
      </c>
    </row>
    <row r="22" spans="1:6" s="13" customFormat="1" ht="45" customHeight="1" x14ac:dyDescent="0.3">
      <c r="A22" s="11" t="s">
        <v>45</v>
      </c>
      <c r="B22" s="12">
        <v>0</v>
      </c>
      <c r="C22" s="12">
        <v>0</v>
      </c>
      <c r="D22" s="4">
        <f>IF(C22=0,100,C22/B22*100)</f>
        <v>100</v>
      </c>
      <c r="E22" s="12" t="s">
        <v>26</v>
      </c>
      <c r="F22" s="21">
        <f>IF(D22&lt;80,0.1,IF(D22&gt;120,0.3,0.2))</f>
        <v>0.2</v>
      </c>
    </row>
    <row r="23" spans="1:6" ht="75.75" customHeight="1" x14ac:dyDescent="0.3">
      <c r="A23" s="4" t="s">
        <v>46</v>
      </c>
      <c r="B23" s="3">
        <v>0</v>
      </c>
      <c r="C23" s="3">
        <v>0</v>
      </c>
      <c r="D23" s="4">
        <f>IF(C23=0,100,C23/B23*100)</f>
        <v>100</v>
      </c>
      <c r="E23" s="3" t="s">
        <v>26</v>
      </c>
      <c r="F23" s="4">
        <f>IF(D23&lt;80,0.1,IF(D23&gt;120,0.3,0.2))</f>
        <v>0.2</v>
      </c>
    </row>
    <row r="24" spans="1:6" s="9" customFormat="1" ht="15.75" customHeight="1" x14ac:dyDescent="0.3">
      <c r="A24" s="7" t="s">
        <v>47</v>
      </c>
      <c r="B24" s="8" t="s">
        <v>1</v>
      </c>
      <c r="C24" s="8" t="s">
        <v>1</v>
      </c>
      <c r="D24" s="8" t="s">
        <v>1</v>
      </c>
      <c r="E24" s="8" t="s">
        <v>1</v>
      </c>
      <c r="F24" s="16">
        <f>(F9+F16+F18+F22)/4</f>
        <v>0.42499999999999999</v>
      </c>
    </row>
    <row r="25" spans="1:6" ht="37.5" customHeight="1" x14ac:dyDescent="0.3">
      <c r="A25" s="2"/>
    </row>
  </sheetData>
  <mergeCells count="8">
    <mergeCell ref="A1:F1"/>
    <mergeCell ref="A3:F3"/>
    <mergeCell ref="A4:F4"/>
    <mergeCell ref="A6:A7"/>
    <mergeCell ref="B6:C6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4"/>
  <sheetViews>
    <sheetView workbookViewId="0">
      <selection activeCell="A2" sqref="A2"/>
    </sheetView>
  </sheetViews>
  <sheetFormatPr defaultRowHeight="14.4" x14ac:dyDescent="0.3"/>
  <cols>
    <col min="1" max="1" width="42.109375" customWidth="1"/>
    <col min="2" max="2" width="13.109375" customWidth="1"/>
    <col min="3" max="3" width="12.44140625" customWidth="1"/>
    <col min="4" max="4" width="11.5546875" bestFit="1" customWidth="1"/>
    <col min="5" max="5" width="13" customWidth="1"/>
    <col min="6" max="6" width="12.109375" customWidth="1"/>
  </cols>
  <sheetData>
    <row r="1" spans="1:6" ht="18.600000000000001" x14ac:dyDescent="0.3">
      <c r="A1" s="24" t="s">
        <v>71</v>
      </c>
      <c r="B1" s="24"/>
      <c r="C1" s="24"/>
      <c r="D1" s="24"/>
      <c r="E1" s="24"/>
      <c r="F1" s="24"/>
    </row>
    <row r="2" spans="1:6" x14ac:dyDescent="0.3">
      <c r="A2" s="1"/>
    </row>
    <row r="3" spans="1:6" x14ac:dyDescent="0.3">
      <c r="A3" s="25" t="s">
        <v>72</v>
      </c>
      <c r="B3" s="25"/>
      <c r="C3" s="25"/>
      <c r="D3" s="25"/>
      <c r="E3" s="25"/>
      <c r="F3" s="25"/>
    </row>
    <row r="4" spans="1:6" x14ac:dyDescent="0.3">
      <c r="A4" s="26" t="s">
        <v>32</v>
      </c>
      <c r="B4" s="26"/>
      <c r="C4" s="26"/>
      <c r="D4" s="26"/>
      <c r="E4" s="26"/>
      <c r="F4" s="26"/>
    </row>
    <row r="5" spans="1:6" x14ac:dyDescent="0.3">
      <c r="A5" s="2"/>
    </row>
    <row r="6" spans="1:6" x14ac:dyDescent="0.3">
      <c r="A6" s="27" t="s">
        <v>33</v>
      </c>
      <c r="B6" s="27" t="s">
        <v>3</v>
      </c>
      <c r="C6" s="27"/>
      <c r="D6" s="27" t="s">
        <v>4</v>
      </c>
      <c r="E6" s="27" t="s">
        <v>5</v>
      </c>
      <c r="F6" s="27" t="s">
        <v>6</v>
      </c>
    </row>
    <row r="7" spans="1:6" ht="28.8" x14ac:dyDescent="0.3">
      <c r="A7" s="27"/>
      <c r="B7" s="3" t="s">
        <v>7</v>
      </c>
      <c r="C7" s="3" t="s">
        <v>8</v>
      </c>
      <c r="D7" s="27"/>
      <c r="E7" s="27"/>
      <c r="F7" s="27"/>
    </row>
    <row r="8" spans="1:6" x14ac:dyDescent="0.3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</row>
    <row r="9" spans="1:6" s="13" customFormat="1" ht="78.75" customHeight="1" x14ac:dyDescent="0.3">
      <c r="A9" s="11" t="s">
        <v>48</v>
      </c>
      <c r="B9" s="11">
        <v>1</v>
      </c>
      <c r="C9" s="11">
        <v>1</v>
      </c>
      <c r="D9" s="11">
        <f>IF(C9=0,100,B9/C9*100)</f>
        <v>100</v>
      </c>
      <c r="E9" s="12" t="s">
        <v>12</v>
      </c>
      <c r="F9" s="11">
        <f>IF(D9&lt;80,3,IF(D9&gt;120,1,2))</f>
        <v>2</v>
      </c>
    </row>
    <row r="10" spans="1:6" s="13" customFormat="1" ht="28.8" x14ac:dyDescent="0.3">
      <c r="A10" s="11" t="s">
        <v>49</v>
      </c>
      <c r="B10" s="12" t="s">
        <v>1</v>
      </c>
      <c r="C10" s="12" t="s">
        <v>1</v>
      </c>
      <c r="D10" s="12" t="s">
        <v>1</v>
      </c>
      <c r="E10" s="12" t="s">
        <v>1</v>
      </c>
      <c r="F10" s="11">
        <f>AVERAGE(F12:F17)</f>
        <v>2</v>
      </c>
    </row>
    <row r="11" spans="1:6" x14ac:dyDescent="0.3">
      <c r="A11" s="4" t="s">
        <v>10</v>
      </c>
      <c r="B11" s="4"/>
      <c r="C11" s="4"/>
      <c r="D11" s="4"/>
      <c r="E11" s="4"/>
      <c r="F11" s="4"/>
    </row>
    <row r="12" spans="1:6" ht="86.4" x14ac:dyDescent="0.3">
      <c r="A12" s="4" t="s">
        <v>50</v>
      </c>
      <c r="B12" s="4">
        <v>0</v>
      </c>
      <c r="C12" s="4">
        <v>0</v>
      </c>
      <c r="D12" s="22">
        <f>IF(B12=0,100,B12/C12*100)</f>
        <v>100</v>
      </c>
      <c r="E12" s="17" t="s">
        <v>26</v>
      </c>
      <c r="F12" s="19">
        <f>IF(D12&lt;80,1,IF(D12&gt;120,3,2))</f>
        <v>2</v>
      </c>
    </row>
    <row r="13" spans="1:6" ht="86.4" x14ac:dyDescent="0.3">
      <c r="A13" s="4" t="s">
        <v>51</v>
      </c>
      <c r="B13" s="4">
        <v>0</v>
      </c>
      <c r="C13" s="4">
        <v>0</v>
      </c>
      <c r="D13" s="22">
        <f>IF(B13=0,100,B13/C13*100)</f>
        <v>100</v>
      </c>
      <c r="E13" s="3" t="s">
        <v>12</v>
      </c>
      <c r="F13" s="19">
        <f>IF(D13&lt;80,3,IF(D13&gt;120,1,2))</f>
        <v>2</v>
      </c>
    </row>
    <row r="14" spans="1:6" ht="115.2" x14ac:dyDescent="0.3">
      <c r="A14" s="4" t="s">
        <v>52</v>
      </c>
      <c r="B14" s="4">
        <v>0</v>
      </c>
      <c r="C14" s="4">
        <v>0</v>
      </c>
      <c r="D14" s="19">
        <f>IF(B14=0,100,C14/B14*100)</f>
        <v>100</v>
      </c>
      <c r="E14" s="3" t="s">
        <v>26</v>
      </c>
      <c r="F14" s="23">
        <f>IF(D14&lt;80,1,IF(D14&gt;120,3,2))</f>
        <v>2</v>
      </c>
    </row>
    <row r="15" spans="1:6" ht="100.8" x14ac:dyDescent="0.3">
      <c r="A15" s="4" t="s">
        <v>53</v>
      </c>
      <c r="B15" s="4">
        <v>0</v>
      </c>
      <c r="C15" s="4">
        <v>0</v>
      </c>
      <c r="D15" s="4">
        <f>IF(C15=0,100,C15/B15*100)</f>
        <v>100</v>
      </c>
      <c r="E15" s="3" t="s">
        <v>26</v>
      </c>
      <c r="F15" s="23">
        <f>IF(D15&lt;80,1,IF(D15&gt;120,3,2))</f>
        <v>2</v>
      </c>
    </row>
    <row r="16" spans="1:6" ht="72" x14ac:dyDescent="0.3">
      <c r="A16" s="4" t="s">
        <v>54</v>
      </c>
      <c r="B16" s="4">
        <v>0</v>
      </c>
      <c r="C16" s="4">
        <v>0</v>
      </c>
      <c r="D16" s="4">
        <f t="shared" ref="D16:D17" si="0">IF(C16=0,100,B16/C16*100)</f>
        <v>100</v>
      </c>
      <c r="E16" s="3" t="s">
        <v>12</v>
      </c>
      <c r="F16" s="19">
        <f>IF(D16&lt;80,3,IF(D16&gt;120,1,2))</f>
        <v>2</v>
      </c>
    </row>
    <row r="17" spans="1:6" ht="57.6" x14ac:dyDescent="0.3">
      <c r="A17" s="4" t="s">
        <v>55</v>
      </c>
      <c r="B17" s="4">
        <v>0</v>
      </c>
      <c r="C17" s="4">
        <v>0</v>
      </c>
      <c r="D17" s="4">
        <f t="shared" si="0"/>
        <v>100</v>
      </c>
      <c r="E17" s="3" t="s">
        <v>12</v>
      </c>
      <c r="F17" s="19">
        <f>IF(D17&lt;80,3,IF(D17&gt;120,1,2))</f>
        <v>2</v>
      </c>
    </row>
    <row r="18" spans="1:6" s="13" customFormat="1" ht="28.8" x14ac:dyDescent="0.3">
      <c r="A18" s="11" t="s">
        <v>56</v>
      </c>
      <c r="B18" s="12" t="s">
        <v>1</v>
      </c>
      <c r="C18" s="12" t="s">
        <v>1</v>
      </c>
      <c r="D18" s="12" t="s">
        <v>1</v>
      </c>
      <c r="E18" s="12" t="s">
        <v>1</v>
      </c>
      <c r="F18" s="11">
        <f>(F20+F21)/2</f>
        <v>2</v>
      </c>
    </row>
    <row r="19" spans="1:6" x14ac:dyDescent="0.3">
      <c r="A19" s="4" t="s">
        <v>10</v>
      </c>
      <c r="B19" s="4"/>
      <c r="C19" s="4"/>
      <c r="D19" s="4"/>
      <c r="E19" s="4"/>
      <c r="F19" s="4"/>
    </row>
    <row r="20" spans="1:6" ht="43.2" x14ac:dyDescent="0.3">
      <c r="A20" s="4" t="s">
        <v>57</v>
      </c>
      <c r="B20" s="4">
        <v>20</v>
      </c>
      <c r="C20" s="4">
        <v>20</v>
      </c>
      <c r="D20" s="4">
        <f>IF(C20=0,100,C20/B20*100)</f>
        <v>100</v>
      </c>
      <c r="E20" s="3" t="s">
        <v>26</v>
      </c>
      <c r="F20" s="19">
        <f>IF(D20&lt;80,1,IF(D20&gt;120,3,2))</f>
        <v>2</v>
      </c>
    </row>
    <row r="21" spans="1:6" ht="57.6" x14ac:dyDescent="0.3">
      <c r="A21" s="4" t="s">
        <v>58</v>
      </c>
      <c r="B21" s="3" t="s">
        <v>1</v>
      </c>
      <c r="C21" s="3" t="s">
        <v>1</v>
      </c>
      <c r="D21" s="10">
        <f>(D22+D23+D24)/3</f>
        <v>100</v>
      </c>
      <c r="E21" s="3" t="s">
        <v>12</v>
      </c>
      <c r="F21" s="19">
        <f>IF(D21&lt;80,3,IF(D21&gt;120,1,2))</f>
        <v>2</v>
      </c>
    </row>
    <row r="22" spans="1:6" ht="28.8" x14ac:dyDescent="0.3">
      <c r="A22" s="4" t="s">
        <v>59</v>
      </c>
      <c r="B22" s="4">
        <v>0</v>
      </c>
      <c r="C22" s="4">
        <v>0</v>
      </c>
      <c r="D22" s="4">
        <f>IF(C22=0,100,B22/C22*100)</f>
        <v>100</v>
      </c>
      <c r="E22" s="3" t="s">
        <v>1</v>
      </c>
      <c r="F22" s="3" t="s">
        <v>1</v>
      </c>
    </row>
    <row r="23" spans="1:6" ht="28.8" x14ac:dyDescent="0.3">
      <c r="A23" s="4" t="s">
        <v>60</v>
      </c>
      <c r="B23" s="4">
        <v>0</v>
      </c>
      <c r="C23" s="4">
        <v>0</v>
      </c>
      <c r="D23" s="4">
        <f>IF(C23=0,100,B23/C23*100)</f>
        <v>100</v>
      </c>
      <c r="E23" s="3" t="s">
        <v>1</v>
      </c>
      <c r="F23" s="3" t="s">
        <v>1</v>
      </c>
    </row>
    <row r="24" spans="1:6" ht="28.8" x14ac:dyDescent="0.3">
      <c r="A24" s="5" t="s">
        <v>61</v>
      </c>
      <c r="B24" s="4">
        <v>0</v>
      </c>
      <c r="C24" s="4">
        <v>0</v>
      </c>
      <c r="D24" s="4">
        <f>IF(C24=0,100,B24/C24*100)</f>
        <v>100</v>
      </c>
      <c r="E24" s="3" t="s">
        <v>1</v>
      </c>
      <c r="F24" s="3" t="s">
        <v>1</v>
      </c>
    </row>
    <row r="25" spans="1:6" s="13" customFormat="1" ht="43.2" x14ac:dyDescent="0.3">
      <c r="A25" s="11" t="s">
        <v>62</v>
      </c>
      <c r="B25" s="11"/>
      <c r="C25" s="11"/>
      <c r="D25" s="11">
        <f>D26</f>
        <v>100</v>
      </c>
      <c r="E25" s="12" t="s">
        <v>26</v>
      </c>
      <c r="F25" s="11">
        <f>IF(D25&lt;80,1,IF(D25&gt;120,3,2))</f>
        <v>2</v>
      </c>
    </row>
    <row r="26" spans="1:6" ht="72" x14ac:dyDescent="0.3">
      <c r="A26" s="4" t="s">
        <v>63</v>
      </c>
      <c r="B26" s="4">
        <v>0</v>
      </c>
      <c r="C26" s="4">
        <v>0</v>
      </c>
      <c r="D26" s="4">
        <f>IF(C26=0,100,C26/B26*100)</f>
        <v>100</v>
      </c>
      <c r="E26" s="4"/>
      <c r="F26" s="4"/>
    </row>
    <row r="27" spans="1:6" s="13" customFormat="1" ht="86.4" x14ac:dyDescent="0.3">
      <c r="A27" s="11" t="s">
        <v>64</v>
      </c>
      <c r="B27" s="12" t="s">
        <v>1</v>
      </c>
      <c r="C27" s="12" t="s">
        <v>1</v>
      </c>
      <c r="D27" s="12" t="s">
        <v>1</v>
      </c>
      <c r="E27" s="12" t="s">
        <v>1</v>
      </c>
      <c r="F27" s="11">
        <f>(F29+F30)/2</f>
        <v>2</v>
      </c>
    </row>
    <row r="28" spans="1:6" x14ac:dyDescent="0.3">
      <c r="A28" s="4" t="s">
        <v>10</v>
      </c>
      <c r="B28" s="4"/>
      <c r="C28" s="4"/>
      <c r="D28" s="4"/>
      <c r="E28" s="4"/>
      <c r="F28" s="4"/>
    </row>
    <row r="29" spans="1:6" ht="57.6" x14ac:dyDescent="0.3">
      <c r="A29" s="4" t="s">
        <v>65</v>
      </c>
      <c r="B29" s="4">
        <v>0</v>
      </c>
      <c r="C29" s="4">
        <v>0</v>
      </c>
      <c r="D29" s="4">
        <f>IF(C29=0,100,C29/B29*100)</f>
        <v>100</v>
      </c>
      <c r="E29" s="3" t="s">
        <v>26</v>
      </c>
      <c r="F29" s="19">
        <f>IF(D29&lt;80,1,IF(D29&gt;120,3,2))</f>
        <v>2</v>
      </c>
    </row>
    <row r="30" spans="1:6" ht="115.2" x14ac:dyDescent="0.3">
      <c r="A30" s="4" t="s">
        <v>66</v>
      </c>
      <c r="B30" s="4">
        <v>0</v>
      </c>
      <c r="C30" s="4">
        <v>0</v>
      </c>
      <c r="D30" s="4">
        <f>IF(C30=0,100,B30/C30*100)</f>
        <v>100</v>
      </c>
      <c r="E30" s="3" t="s">
        <v>12</v>
      </c>
      <c r="F30" s="19">
        <f>IF(D30&lt;80,3,IF(D30&gt;120,1,2))</f>
        <v>2</v>
      </c>
    </row>
    <row r="31" spans="1:6" s="9" customFormat="1" ht="28.8" x14ac:dyDescent="0.3">
      <c r="A31" s="7" t="s">
        <v>67</v>
      </c>
      <c r="B31" s="8" t="s">
        <v>1</v>
      </c>
      <c r="C31" s="8" t="s">
        <v>1</v>
      </c>
      <c r="D31" s="8" t="s">
        <v>1</v>
      </c>
      <c r="E31" s="8" t="s">
        <v>1</v>
      </c>
      <c r="F31" s="15">
        <f>(F9+F10+F18+F25+F27)/5</f>
        <v>2</v>
      </c>
    </row>
    <row r="32" spans="1:6" ht="44.25" customHeight="1" x14ac:dyDescent="0.3">
      <c r="A32" s="2"/>
    </row>
    <row r="33" spans="1:6" x14ac:dyDescent="0.3">
      <c r="A33" s="29" t="s">
        <v>0</v>
      </c>
      <c r="B33" s="29"/>
      <c r="C33" s="29"/>
      <c r="D33" s="29"/>
      <c r="E33" s="29"/>
      <c r="F33" s="29"/>
    </row>
    <row r="34" spans="1:6" ht="38.25" customHeight="1" x14ac:dyDescent="0.3">
      <c r="A34" s="28" t="s">
        <v>68</v>
      </c>
      <c r="B34" s="28"/>
      <c r="C34" s="28"/>
      <c r="D34" s="28"/>
      <c r="E34" s="28"/>
      <c r="F34" s="28"/>
    </row>
  </sheetData>
  <mergeCells count="10">
    <mergeCell ref="A1:F1"/>
    <mergeCell ref="A3:F3"/>
    <mergeCell ref="A4:F4"/>
    <mergeCell ref="A34:F34"/>
    <mergeCell ref="A33:F33"/>
    <mergeCell ref="A6:A7"/>
    <mergeCell ref="B6:C6"/>
    <mergeCell ref="D6:D7"/>
    <mergeCell ref="E6:E7"/>
    <mergeCell ref="F6:F7"/>
  </mergeCells>
  <hyperlinks>
    <hyperlink ref="A24" location="P162" display="P16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2.1.</vt:lpstr>
      <vt:lpstr>форма 2.2.</vt:lpstr>
      <vt:lpstr>форма 2.3.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2020-04-24T04:22:34Z</dcterms:modified>
</cp:coreProperties>
</file>