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erv\обменник\РАСКРЫТИЕ ИНФОРМАЦИИ\на сайт\19_г\1. Баланс электрической энергии и мощности\"/>
    </mc:Choice>
  </mc:AlternateContent>
  <xr:revisionPtr revIDLastSave="0" documentId="8_{512CF142-D76F-41AD-81E8-CB5C32D764B8}" xr6:coauthVersionLast="47" xr6:coauthVersionMax="47" xr10:uidLastSave="{00000000-0000-0000-0000-000000000000}"/>
  <bookViews>
    <workbookView xWindow="-120" yWindow="-120" windowWidth="29040" windowHeight="15840" tabRatio="854"/>
  </bookViews>
  <sheets>
    <sheet name="Сбыт 2023 год" sheetId="69" r:id="rId1"/>
    <sheet name="ЭПК 2023 год" sheetId="68" r:id="rId2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69" l="1"/>
  <c r="D20" i="69"/>
  <c r="E20" i="69"/>
  <c r="E20" i="68"/>
  <c r="C20" i="68"/>
  <c r="E7" i="68"/>
  <c r="F7" i="68"/>
  <c r="F13" i="68"/>
  <c r="F20" i="69"/>
  <c r="E19" i="69"/>
  <c r="F19" i="69"/>
  <c r="E18" i="69"/>
  <c r="F18" i="69"/>
  <c r="E17" i="69"/>
  <c r="F17" i="69"/>
  <c r="E16" i="69"/>
  <c r="F16" i="69"/>
  <c r="E15" i="69"/>
  <c r="F15" i="69"/>
  <c r="E14" i="69"/>
  <c r="F14" i="69"/>
  <c r="C13" i="69"/>
  <c r="E12" i="69"/>
  <c r="F12" i="69"/>
  <c r="E11" i="69"/>
  <c r="F11" i="69"/>
  <c r="E10" i="69"/>
  <c r="F10" i="69"/>
  <c r="E9" i="69"/>
  <c r="F9" i="69"/>
  <c r="E8" i="69"/>
  <c r="F8" i="69"/>
  <c r="E7" i="69"/>
  <c r="E19" i="68"/>
  <c r="F19" i="68"/>
  <c r="E18" i="68"/>
  <c r="F18" i="68"/>
  <c r="E17" i="68"/>
  <c r="F17" i="68"/>
  <c r="E16" i="68"/>
  <c r="F16" i="68"/>
  <c r="E15" i="68"/>
  <c r="F15" i="68"/>
  <c r="E14" i="68"/>
  <c r="F14" i="68"/>
  <c r="C13" i="68"/>
  <c r="E12" i="68"/>
  <c r="F12" i="68"/>
  <c r="E11" i="68"/>
  <c r="F11" i="68"/>
  <c r="E10" i="68"/>
  <c r="F10" i="68"/>
  <c r="E9" i="68"/>
  <c r="F9" i="68"/>
  <c r="E8" i="68"/>
  <c r="F8" i="68"/>
  <c r="F7" i="69"/>
  <c r="E13" i="69"/>
  <c r="D13" i="69"/>
  <c r="F13" i="69"/>
  <c r="D20" i="68"/>
  <c r="E13" i="68"/>
  <c r="D13" i="68"/>
  <c r="F20" i="68"/>
</calcChain>
</file>

<file path=xl/sharedStrings.xml><?xml version="1.0" encoding="utf-8"?>
<sst xmlns="http://schemas.openxmlformats.org/spreadsheetml/2006/main" count="44" uniqueCount="23">
  <si>
    <t>Период</t>
  </si>
  <si>
    <t>№</t>
  </si>
  <si>
    <t>январь</t>
  </si>
  <si>
    <t>февраль</t>
  </si>
  <si>
    <t>март</t>
  </si>
  <si>
    <t>Количество                                            тыс. кВтч</t>
  </si>
  <si>
    <t>апрель</t>
  </si>
  <si>
    <t>май</t>
  </si>
  <si>
    <t>июнь</t>
  </si>
  <si>
    <t>июль</t>
  </si>
  <si>
    <t>август</t>
  </si>
  <si>
    <t>сентябрь</t>
  </si>
  <si>
    <t>Тариф (прогнозные нерегулируемые цены) руб/тыс.кВтч</t>
  </si>
  <si>
    <t>октябрь</t>
  </si>
  <si>
    <t>декабрь</t>
  </si>
  <si>
    <t>Сумма                                                                              без НДС                                                                            руб</t>
  </si>
  <si>
    <t>Сумма                                                                                                с НДС                                                                            руб</t>
  </si>
  <si>
    <t xml:space="preserve">ноябрь </t>
  </si>
  <si>
    <t>Покупка электроэнергии в целях компенсации потерь в электрических сетях                                     ОАО "КузбассЭлектро" по договору №210051 от 01.01.2019г. с ПАО "Кузбассэнергосбыт"</t>
  </si>
  <si>
    <t>Покупка электроэнергии в целях компенсации потерь в электрических сетях                                     ОАО "КузбассЭлектро" по договору №КП-1686/21/148/21-юр от 05.03.2021г. с АО "ЭПК"</t>
  </si>
  <si>
    <t>за 2023 год</t>
  </si>
  <si>
    <t>2023 год</t>
  </si>
  <si>
    <t>I полугодие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</si>
</sst>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#,##0.000"/>
    <numFmt numFmtId="178" formatCode="#,##0.000000"/>
  </numFmts>
  <fonts count="4" x14ac:knownFonts="1">
    <font>
      <sz val="10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0" fontId="1" fillId="0" borderId="6" xfId="0" applyFont="1" applyBorder="1" applyAlignment="1">
      <alignment horizontal="center" vertical="center"/>
    </xf>
    <xf numFmtId="175" fontId="3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center" vertical="center"/>
    </xf>
    <xf numFmtId="175" fontId="3" fillId="0" borderId="2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175" fontId="3" fillId="0" borderId="8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5" fontId="3" fillId="0" borderId="14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center" vertical="center"/>
    </xf>
    <xf numFmtId="175" fontId="2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175" fontId="2" fillId="0" borderId="15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3" fillId="0" borderId="0" xfId="0" applyNumberFormat="1" applyFont="1"/>
    <xf numFmtId="4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2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tabSelected="1" workbookViewId="0">
      <selection activeCell="F22" sqref="F22"/>
    </sheetView>
  </sheetViews>
  <sheetFormatPr defaultRowHeight="12.75" outlineLevelRow="1" x14ac:dyDescent="0.2"/>
  <cols>
    <col min="1" max="1" width="5.7109375" customWidth="1"/>
    <col min="2" max="2" width="20.7109375" customWidth="1"/>
    <col min="3" max="3" width="17.28515625" customWidth="1"/>
    <col min="4" max="4" width="25.7109375" customWidth="1"/>
    <col min="5" max="5" width="20.7109375" customWidth="1"/>
    <col min="6" max="6" width="19.42578125" customWidth="1"/>
    <col min="7" max="7" width="1.28515625" customWidth="1"/>
    <col min="8" max="8" width="3.140625" customWidth="1"/>
    <col min="9" max="9" width="4.7109375" customWidth="1"/>
  </cols>
  <sheetData>
    <row r="3" spans="1:11" ht="37.15" customHeight="1" x14ac:dyDescent="0.2">
      <c r="A3" s="37" t="s">
        <v>18</v>
      </c>
      <c r="B3" s="38"/>
      <c r="C3" s="38"/>
      <c r="D3" s="38"/>
      <c r="E3" s="38"/>
      <c r="F3" s="39"/>
    </row>
    <row r="4" spans="1:11" ht="13.15" customHeight="1" x14ac:dyDescent="0.2">
      <c r="A4" s="37" t="s">
        <v>20</v>
      </c>
      <c r="B4" s="38"/>
      <c r="C4" s="38"/>
      <c r="D4" s="38"/>
      <c r="E4" s="38"/>
      <c r="F4" s="38"/>
    </row>
    <row r="5" spans="1:11" ht="11.25" customHeight="1" thickBot="1" x14ac:dyDescent="0.25"/>
    <row r="6" spans="1:11" ht="58.5" customHeight="1" thickBot="1" x14ac:dyDescent="0.25">
      <c r="A6" s="1" t="s">
        <v>1</v>
      </c>
      <c r="B6" s="3" t="s">
        <v>0</v>
      </c>
      <c r="C6" s="3" t="s">
        <v>5</v>
      </c>
      <c r="D6" s="3" t="s">
        <v>12</v>
      </c>
      <c r="E6" s="16" t="s">
        <v>15</v>
      </c>
      <c r="F6" s="4" t="s">
        <v>16</v>
      </c>
    </row>
    <row r="7" spans="1:11" ht="19.899999999999999" customHeight="1" x14ac:dyDescent="0.2">
      <c r="A7" s="11">
        <v>1</v>
      </c>
      <c r="B7" s="12" t="s">
        <v>2</v>
      </c>
      <c r="C7" s="18">
        <v>1082.2280000000001</v>
      </c>
      <c r="D7" s="14">
        <v>3050.7</v>
      </c>
      <c r="E7" s="19">
        <f t="shared" ref="E7:E12" si="0">ROUND(C7*D7,2)</f>
        <v>3301552.96</v>
      </c>
      <c r="F7" s="13">
        <f t="shared" ref="F7:F12" si="1">ROUND(E7*1.2,2)</f>
        <v>3961863.55</v>
      </c>
      <c r="J7" s="7"/>
      <c r="K7" s="7"/>
    </row>
    <row r="8" spans="1:11" ht="19.899999999999999" customHeight="1" x14ac:dyDescent="0.2">
      <c r="A8" s="8">
        <v>2</v>
      </c>
      <c r="B8" s="2" t="s">
        <v>3</v>
      </c>
      <c r="C8" s="9">
        <v>983.46500000000003</v>
      </c>
      <c r="D8" s="6">
        <v>3530.3800030000002</v>
      </c>
      <c r="E8" s="26">
        <f t="shared" si="0"/>
        <v>3472005.17</v>
      </c>
      <c r="F8" s="31">
        <f t="shared" si="1"/>
        <v>4166406.2</v>
      </c>
      <c r="J8" s="7"/>
      <c r="K8" s="7"/>
    </row>
    <row r="9" spans="1:11" ht="19.899999999999999" customHeight="1" x14ac:dyDescent="0.2">
      <c r="A9" s="20">
        <v>3</v>
      </c>
      <c r="B9" s="21" t="s">
        <v>4</v>
      </c>
      <c r="C9" s="15">
        <v>1017.877</v>
      </c>
      <c r="D9" s="10">
        <v>3094.8900010000002</v>
      </c>
      <c r="E9" s="33">
        <f t="shared" si="0"/>
        <v>3150217.35</v>
      </c>
      <c r="F9" s="32">
        <f t="shared" si="1"/>
        <v>3780260.82</v>
      </c>
      <c r="J9" s="7"/>
      <c r="K9" s="7"/>
    </row>
    <row r="10" spans="1:11" ht="19.899999999999999" customHeight="1" x14ac:dyDescent="0.2">
      <c r="A10" s="8">
        <v>4</v>
      </c>
      <c r="B10" s="2" t="s">
        <v>6</v>
      </c>
      <c r="C10" s="9">
        <v>1112.7940000000001</v>
      </c>
      <c r="D10" s="10">
        <v>3043.3200040000002</v>
      </c>
      <c r="E10" s="26">
        <f t="shared" si="0"/>
        <v>3386588.24</v>
      </c>
      <c r="F10" s="31">
        <f t="shared" si="1"/>
        <v>4063905.89</v>
      </c>
    </row>
    <row r="11" spans="1:11" ht="19.899999999999999" customHeight="1" x14ac:dyDescent="0.2">
      <c r="A11" s="8">
        <v>5</v>
      </c>
      <c r="B11" s="2" t="s">
        <v>7</v>
      </c>
      <c r="C11" s="15">
        <v>1109.5129999999999</v>
      </c>
      <c r="D11" s="10">
        <v>2897.1199980000001</v>
      </c>
      <c r="E11" s="26">
        <f t="shared" si="0"/>
        <v>3214392.3</v>
      </c>
      <c r="F11" s="31">
        <f t="shared" si="1"/>
        <v>3857270.76</v>
      </c>
    </row>
    <row r="12" spans="1:11" ht="19.899999999999999" customHeight="1" x14ac:dyDescent="0.2">
      <c r="A12" s="8">
        <v>6</v>
      </c>
      <c r="B12" s="2" t="s">
        <v>8</v>
      </c>
      <c r="C12" s="15">
        <v>1082.1210000000001</v>
      </c>
      <c r="D12" s="10">
        <v>2856.6700030000002</v>
      </c>
      <c r="E12" s="26">
        <f t="shared" si="0"/>
        <v>3091262.6</v>
      </c>
      <c r="F12" s="31">
        <f t="shared" si="1"/>
        <v>3709515.12</v>
      </c>
    </row>
    <row r="13" spans="1:11" ht="19.899999999999999" hidden="1" customHeight="1" outlineLevel="1" x14ac:dyDescent="0.2">
      <c r="A13" s="40" t="s">
        <v>22</v>
      </c>
      <c r="B13" s="41"/>
      <c r="C13" s="27">
        <f>SUM(C7:C12)</f>
        <v>6387.9980000000005</v>
      </c>
      <c r="D13" s="28">
        <f>ROUND(E13/C13,6)</f>
        <v>3070.7615470000001</v>
      </c>
      <c r="E13" s="36">
        <f>SUM(E7:E12)</f>
        <v>19616018.620000001</v>
      </c>
      <c r="F13" s="29">
        <f>SUM(F7:F12)</f>
        <v>23539222.34</v>
      </c>
    </row>
    <row r="14" spans="1:11" ht="19.899999999999999" customHeight="1" collapsed="1" x14ac:dyDescent="0.2">
      <c r="A14" s="8">
        <v>7</v>
      </c>
      <c r="B14" s="2" t="s">
        <v>9</v>
      </c>
      <c r="C14" s="15">
        <v>1107.682</v>
      </c>
      <c r="D14" s="10">
        <v>2742.5399980000002</v>
      </c>
      <c r="E14" s="17">
        <f t="shared" ref="E14:E19" si="2">ROUND(C14*D14,2)</f>
        <v>3037862.19</v>
      </c>
      <c r="F14" s="5">
        <f t="shared" ref="F14:F19" si="3">ROUND(E14*1.2,2)</f>
        <v>3645434.63</v>
      </c>
    </row>
    <row r="15" spans="1:11" ht="19.899999999999999" customHeight="1" x14ac:dyDescent="0.2">
      <c r="A15" s="8">
        <v>8</v>
      </c>
      <c r="B15" s="2" t="s">
        <v>10</v>
      </c>
      <c r="C15" s="15">
        <v>1097.1759999999999</v>
      </c>
      <c r="D15" s="10">
        <v>2559.640003</v>
      </c>
      <c r="E15" s="26">
        <f t="shared" si="2"/>
        <v>2808375.58</v>
      </c>
      <c r="F15" s="31">
        <f t="shared" si="3"/>
        <v>3370050.7</v>
      </c>
    </row>
    <row r="16" spans="1:11" ht="19.899999999999999" customHeight="1" x14ac:dyDescent="0.2">
      <c r="A16" s="20">
        <v>9</v>
      </c>
      <c r="B16" s="21" t="s">
        <v>11</v>
      </c>
      <c r="C16" s="22">
        <v>1090.3989999999999</v>
      </c>
      <c r="D16" s="23">
        <v>3134.7000039999998</v>
      </c>
      <c r="E16" s="33">
        <f t="shared" si="2"/>
        <v>3418073.75</v>
      </c>
      <c r="F16" s="32">
        <f t="shared" si="3"/>
        <v>4101688.5</v>
      </c>
    </row>
    <row r="17" spans="1:6" ht="19.899999999999999" customHeight="1" x14ac:dyDescent="0.2">
      <c r="A17" s="8">
        <v>10</v>
      </c>
      <c r="B17" s="2" t="s">
        <v>13</v>
      </c>
      <c r="C17" s="15">
        <v>1173.2539999999999</v>
      </c>
      <c r="D17" s="10">
        <v>2766.8699959999999</v>
      </c>
      <c r="E17" s="26">
        <f t="shared" si="2"/>
        <v>3246241.29</v>
      </c>
      <c r="F17" s="31">
        <f t="shared" si="3"/>
        <v>3895489.55</v>
      </c>
    </row>
    <row r="18" spans="1:6" ht="19.899999999999999" customHeight="1" x14ac:dyDescent="0.2">
      <c r="A18" s="8">
        <v>11</v>
      </c>
      <c r="B18" s="2" t="s">
        <v>17</v>
      </c>
      <c r="C18" s="15">
        <v>1048.876</v>
      </c>
      <c r="D18" s="10">
        <v>3105.350003</v>
      </c>
      <c r="E18" s="26">
        <f t="shared" si="2"/>
        <v>3257127.09</v>
      </c>
      <c r="F18" s="31">
        <f t="shared" si="3"/>
        <v>3908552.51</v>
      </c>
    </row>
    <row r="19" spans="1:6" ht="19.899999999999999" customHeight="1" thickBot="1" x14ac:dyDescent="0.25">
      <c r="A19" s="8">
        <v>12</v>
      </c>
      <c r="B19" s="2" t="s">
        <v>14</v>
      </c>
      <c r="C19" s="15">
        <v>1199.7270000000001</v>
      </c>
      <c r="D19" s="30">
        <v>2941.218961</v>
      </c>
      <c r="E19" s="26">
        <f t="shared" si="2"/>
        <v>3528659.8</v>
      </c>
      <c r="F19" s="31">
        <f t="shared" si="3"/>
        <v>4234391.76</v>
      </c>
    </row>
    <row r="20" spans="1:6" ht="19.899999999999999" customHeight="1" thickBot="1" x14ac:dyDescent="0.25">
      <c r="A20" s="42" t="s">
        <v>21</v>
      </c>
      <c r="B20" s="43"/>
      <c r="C20" s="24">
        <f>SUM(C7:C12,C14:C19)</f>
        <v>13105.111999999999</v>
      </c>
      <c r="D20" s="25">
        <f>ROUND(E20/C20,12)</f>
        <v>2969.2503444457402</v>
      </c>
      <c r="E20" s="34">
        <f>SUM(E7:E12,E14:E19)</f>
        <v>38912358.319999993</v>
      </c>
      <c r="F20" s="34">
        <f>SUM(F7:F12,F14:F19)</f>
        <v>46694829.989999995</v>
      </c>
    </row>
    <row r="22" spans="1:6" ht="15" x14ac:dyDescent="0.2">
      <c r="F22" s="35"/>
    </row>
  </sheetData>
  <mergeCells count="4">
    <mergeCell ref="A3:F3"/>
    <mergeCell ref="A4:F4"/>
    <mergeCell ref="A13:B13"/>
    <mergeCell ref="A20:B20"/>
  </mergeCells>
  <printOptions horizontalCentered="1"/>
  <pageMargins left="0.39370078740157483" right="0" top="0.19685039370078741" bottom="0.19685039370078741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workbookViewId="0">
      <selection activeCell="E22" sqref="E22"/>
    </sheetView>
  </sheetViews>
  <sheetFormatPr defaultRowHeight="12.75" outlineLevelRow="1" x14ac:dyDescent="0.2"/>
  <cols>
    <col min="1" max="1" width="5.7109375" customWidth="1"/>
    <col min="2" max="2" width="20.7109375" customWidth="1"/>
    <col min="3" max="3" width="17.28515625" customWidth="1"/>
    <col min="4" max="4" width="25.7109375" customWidth="1"/>
    <col min="5" max="5" width="20.7109375" customWidth="1"/>
    <col min="6" max="6" width="19.42578125" customWidth="1"/>
    <col min="7" max="7" width="1.28515625" customWidth="1"/>
    <col min="8" max="8" width="3.140625" customWidth="1"/>
    <col min="9" max="9" width="4.7109375" customWidth="1"/>
  </cols>
  <sheetData>
    <row r="3" spans="1:11" ht="37.15" customHeight="1" x14ac:dyDescent="0.2">
      <c r="A3" s="37" t="s">
        <v>19</v>
      </c>
      <c r="B3" s="38"/>
      <c r="C3" s="38"/>
      <c r="D3" s="38"/>
      <c r="E3" s="38"/>
      <c r="F3" s="39"/>
    </row>
    <row r="4" spans="1:11" ht="13.15" customHeight="1" x14ac:dyDescent="0.2">
      <c r="A4" s="37" t="s">
        <v>20</v>
      </c>
      <c r="B4" s="38"/>
      <c r="C4" s="38"/>
      <c r="D4" s="38"/>
      <c r="E4" s="38"/>
      <c r="F4" s="38"/>
    </row>
    <row r="5" spans="1:11" ht="11.25" customHeight="1" thickBot="1" x14ac:dyDescent="0.25"/>
    <row r="6" spans="1:11" ht="58.5" customHeight="1" thickBot="1" x14ac:dyDescent="0.25">
      <c r="A6" s="1" t="s">
        <v>1</v>
      </c>
      <c r="B6" s="3" t="s">
        <v>0</v>
      </c>
      <c r="C6" s="3" t="s">
        <v>5</v>
      </c>
      <c r="D6" s="3" t="s">
        <v>12</v>
      </c>
      <c r="E6" s="16" t="s">
        <v>15</v>
      </c>
      <c r="F6" s="4" t="s">
        <v>16</v>
      </c>
    </row>
    <row r="7" spans="1:11" ht="19.899999999999999" customHeight="1" x14ac:dyDescent="0.2">
      <c r="A7" s="11">
        <v>1</v>
      </c>
      <c r="B7" s="12" t="s">
        <v>2</v>
      </c>
      <c r="C7" s="18">
        <v>0.20300000000000001</v>
      </c>
      <c r="D7" s="14">
        <v>3050.7</v>
      </c>
      <c r="E7" s="33">
        <f t="shared" ref="E7:E12" si="0">ROUND(C7*D7,2)</f>
        <v>619.29</v>
      </c>
      <c r="F7" s="32">
        <f t="shared" ref="F7:F12" si="1">ROUND(E7*1.2,2)</f>
        <v>743.15</v>
      </c>
      <c r="J7" s="7"/>
      <c r="K7" s="7"/>
    </row>
    <row r="8" spans="1:11" ht="19.899999999999999" customHeight="1" x14ac:dyDescent="0.2">
      <c r="A8" s="8">
        <v>2</v>
      </c>
      <c r="B8" s="2" t="s">
        <v>3</v>
      </c>
      <c r="C8" s="9">
        <v>0.20100000000000001</v>
      </c>
      <c r="D8" s="6">
        <v>3530.3800030000002</v>
      </c>
      <c r="E8" s="33">
        <f t="shared" si="0"/>
        <v>709.61</v>
      </c>
      <c r="F8" s="32">
        <f t="shared" si="1"/>
        <v>851.53</v>
      </c>
      <c r="J8" s="7"/>
      <c r="K8" s="7"/>
    </row>
    <row r="9" spans="1:11" ht="19.899999999999999" customHeight="1" x14ac:dyDescent="0.2">
      <c r="A9" s="20">
        <v>3</v>
      </c>
      <c r="B9" s="21" t="s">
        <v>4</v>
      </c>
      <c r="C9" s="15">
        <v>0.26200000000000001</v>
      </c>
      <c r="D9" s="10">
        <v>3094.8900010000002</v>
      </c>
      <c r="E9" s="33">
        <f t="shared" si="0"/>
        <v>810.86</v>
      </c>
      <c r="F9" s="32">
        <f t="shared" si="1"/>
        <v>973.03</v>
      </c>
      <c r="J9" s="7"/>
      <c r="K9" s="7"/>
    </row>
    <row r="10" spans="1:11" ht="19.899999999999999" customHeight="1" x14ac:dyDescent="0.2">
      <c r="A10" s="8">
        <v>4</v>
      </c>
      <c r="B10" s="2" t="s">
        <v>6</v>
      </c>
      <c r="C10" s="9">
        <v>0.33300000000000002</v>
      </c>
      <c r="D10" s="10">
        <v>3043.3200040000002</v>
      </c>
      <c r="E10" s="26">
        <f t="shared" si="0"/>
        <v>1013.43</v>
      </c>
      <c r="F10" s="31">
        <f t="shared" si="1"/>
        <v>1216.1199999999999</v>
      </c>
    </row>
    <row r="11" spans="1:11" ht="19.899999999999999" customHeight="1" x14ac:dyDescent="0.2">
      <c r="A11" s="8">
        <v>5</v>
      </c>
      <c r="B11" s="2" t="s">
        <v>7</v>
      </c>
      <c r="C11" s="15">
        <v>0.32700000000000001</v>
      </c>
      <c r="D11" s="10">
        <v>2897.1199980000001</v>
      </c>
      <c r="E11" s="26">
        <f t="shared" si="0"/>
        <v>947.36</v>
      </c>
      <c r="F11" s="31">
        <f t="shared" si="1"/>
        <v>1136.83</v>
      </c>
    </row>
    <row r="12" spans="1:11" ht="19.899999999999999" customHeight="1" x14ac:dyDescent="0.2">
      <c r="A12" s="8">
        <v>6</v>
      </c>
      <c r="B12" s="2" t="s">
        <v>8</v>
      </c>
      <c r="C12" s="15">
        <v>0.216</v>
      </c>
      <c r="D12" s="10">
        <v>2856.6700030000002</v>
      </c>
      <c r="E12" s="26">
        <f t="shared" si="0"/>
        <v>617.04</v>
      </c>
      <c r="F12" s="31">
        <f t="shared" si="1"/>
        <v>740.45</v>
      </c>
    </row>
    <row r="13" spans="1:11" ht="19.899999999999999" hidden="1" customHeight="1" outlineLevel="1" x14ac:dyDescent="0.2">
      <c r="A13" s="40" t="s">
        <v>22</v>
      </c>
      <c r="B13" s="41"/>
      <c r="C13" s="27">
        <f>SUM(C7:C12)</f>
        <v>1.542</v>
      </c>
      <c r="D13" s="28">
        <f>ROUND(E13/C13,6)</f>
        <v>3059.3968869999999</v>
      </c>
      <c r="E13" s="36">
        <f>SUM(E7:E12)</f>
        <v>4717.59</v>
      </c>
      <c r="F13" s="29">
        <f>SUM(F7:F12)</f>
        <v>5661.11</v>
      </c>
    </row>
    <row r="14" spans="1:11" ht="19.899999999999999" customHeight="1" collapsed="1" x14ac:dyDescent="0.2">
      <c r="A14" s="8">
        <v>7</v>
      </c>
      <c r="B14" s="2" t="s">
        <v>9</v>
      </c>
      <c r="C14" s="15">
        <v>0.185</v>
      </c>
      <c r="D14" s="10">
        <v>2742.5399980000002</v>
      </c>
      <c r="E14" s="17">
        <f t="shared" ref="E14:E19" si="2">ROUND(C14*D14,2)</f>
        <v>507.37</v>
      </c>
      <c r="F14" s="5">
        <f t="shared" ref="F14:F19" si="3">ROUND(E14*1.2,2)</f>
        <v>608.84</v>
      </c>
    </row>
    <row r="15" spans="1:11" ht="19.899999999999999" customHeight="1" x14ac:dyDescent="0.2">
      <c r="A15" s="8">
        <v>8</v>
      </c>
      <c r="B15" s="2" t="s">
        <v>10</v>
      </c>
      <c r="C15" s="15">
        <v>0.27100000000000002</v>
      </c>
      <c r="D15" s="10">
        <v>2559.640003</v>
      </c>
      <c r="E15" s="26">
        <f t="shared" si="2"/>
        <v>693.66</v>
      </c>
      <c r="F15" s="31">
        <f t="shared" si="3"/>
        <v>832.39</v>
      </c>
    </row>
    <row r="16" spans="1:11" ht="19.899999999999999" customHeight="1" x14ac:dyDescent="0.2">
      <c r="A16" s="20">
        <v>9</v>
      </c>
      <c r="B16" s="21" t="s">
        <v>11</v>
      </c>
      <c r="C16" s="22">
        <v>0.14899999999999999</v>
      </c>
      <c r="D16" s="23">
        <v>3134.7000039999998</v>
      </c>
      <c r="E16" s="33">
        <f t="shared" si="2"/>
        <v>467.07</v>
      </c>
      <c r="F16" s="32">
        <f t="shared" si="3"/>
        <v>560.48</v>
      </c>
    </row>
    <row r="17" spans="1:6" ht="19.899999999999999" customHeight="1" x14ac:dyDescent="0.2">
      <c r="A17" s="8">
        <v>10</v>
      </c>
      <c r="B17" s="2" t="s">
        <v>13</v>
      </c>
      <c r="C17" s="15">
        <v>0.189</v>
      </c>
      <c r="D17" s="10">
        <v>2766.8699959999999</v>
      </c>
      <c r="E17" s="26">
        <f t="shared" si="2"/>
        <v>522.94000000000005</v>
      </c>
      <c r="F17" s="31">
        <f t="shared" si="3"/>
        <v>627.53</v>
      </c>
    </row>
    <row r="18" spans="1:6" ht="19.899999999999999" customHeight="1" x14ac:dyDescent="0.2">
      <c r="A18" s="8">
        <v>11</v>
      </c>
      <c r="B18" s="2" t="s">
        <v>17</v>
      </c>
      <c r="C18" s="15">
        <v>0.21299999999999999</v>
      </c>
      <c r="D18" s="10">
        <v>3105.350003</v>
      </c>
      <c r="E18" s="26">
        <f t="shared" si="2"/>
        <v>661.44</v>
      </c>
      <c r="F18" s="31">
        <f t="shared" si="3"/>
        <v>793.73</v>
      </c>
    </row>
    <row r="19" spans="1:6" ht="19.899999999999999" customHeight="1" thickBot="1" x14ac:dyDescent="0.25">
      <c r="A19" s="8">
        <v>12</v>
      </c>
      <c r="B19" s="2" t="s">
        <v>14</v>
      </c>
      <c r="C19" s="15">
        <v>0.21099999999999999</v>
      </c>
      <c r="D19" s="30">
        <v>2941.218961</v>
      </c>
      <c r="E19" s="26">
        <f t="shared" si="2"/>
        <v>620.6</v>
      </c>
      <c r="F19" s="31">
        <f t="shared" si="3"/>
        <v>744.72</v>
      </c>
    </row>
    <row r="20" spans="1:6" ht="19.899999999999999" customHeight="1" thickBot="1" x14ac:dyDescent="0.25">
      <c r="A20" s="42" t="s">
        <v>21</v>
      </c>
      <c r="B20" s="43"/>
      <c r="C20" s="24">
        <f>SUM(C7:C12,C14:C19)</f>
        <v>2.7600000000000002</v>
      </c>
      <c r="D20" s="25">
        <f>ROUND(E20/C20,12)</f>
        <v>2967.63405797101</v>
      </c>
      <c r="E20" s="34">
        <f>SUM(E7:E12,E14:E19)</f>
        <v>8190.67</v>
      </c>
      <c r="F20" s="34">
        <f>SUM(F7:F12,F14:F19)</f>
        <v>9828.7999999999993</v>
      </c>
    </row>
    <row r="22" spans="1:6" ht="15" x14ac:dyDescent="0.2">
      <c r="F22" s="35"/>
    </row>
  </sheetData>
  <mergeCells count="4">
    <mergeCell ref="A3:F3"/>
    <mergeCell ref="A4:F4"/>
    <mergeCell ref="A13:B13"/>
    <mergeCell ref="A20:B20"/>
  </mergeCells>
  <printOptions horizontalCentered="1"/>
  <pageMargins left="0.39370078740157483" right="0" top="0.19685039370078741" bottom="0.19685039370078741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Сбыт 2023 год</vt:lpstr>
      <vt:lpstr>ЭПК 2023 год</vt:lpstr>
    </vt:vector>
  </TitlesOfParts>
  <Company>BEU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MAINSB</dc:creator>
  <cp:lastModifiedBy>Максим Тамбовский</cp:lastModifiedBy>
  <cp:lastPrinted>2024-01-17T08:28:13Z</cp:lastPrinted>
  <dcterms:created xsi:type="dcterms:W3CDTF">2008-07-21T03:14:32Z</dcterms:created>
  <dcterms:modified xsi:type="dcterms:W3CDTF">2024-03-04T01:36:52Z</dcterms:modified>
</cp:coreProperties>
</file>