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\обменник\РАСКРЫТИЕ ИНФОРМАЦИИ\на сайт\19_г\1. Баланс электрической энергии и мощности\"/>
    </mc:Choice>
  </mc:AlternateContent>
  <xr:revisionPtr revIDLastSave="0" documentId="8_{843DF656-13FA-4E5D-AE43-8CA9F1D7BDDC}" xr6:coauthVersionLast="47" xr6:coauthVersionMax="47" xr10:uidLastSave="{00000000-0000-0000-0000-000000000000}"/>
  <bookViews>
    <workbookView xWindow="-120" yWindow="-120" windowWidth="29040" windowHeight="15840" tabRatio="724" activeTab="1"/>
  </bookViews>
  <sheets>
    <sheet name="П-2.1 на 406,367" sheetId="35" r:id="rId1"/>
    <sheet name="П-2.2 на 5425,28" sheetId="43" r:id="rId2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35" l="1"/>
  <c r="G37" i="35"/>
  <c r="F45" i="35"/>
  <c r="F35" i="35"/>
  <c r="F28" i="35"/>
  <c r="F46" i="35"/>
  <c r="G44" i="35"/>
  <c r="G43" i="35"/>
  <c r="G50" i="35"/>
  <c r="G42" i="35"/>
  <c r="G41" i="35"/>
  <c r="G39" i="35"/>
  <c r="G49" i="35"/>
  <c r="G38" i="35"/>
  <c r="G36" i="35"/>
  <c r="G34" i="35"/>
  <c r="G33" i="35"/>
  <c r="G32" i="35"/>
  <c r="G31" i="35"/>
  <c r="G30" i="35"/>
  <c r="G29" i="35"/>
  <c r="G35" i="35"/>
  <c r="G27" i="35"/>
  <c r="G26" i="35"/>
  <c r="G25" i="35"/>
  <c r="G24" i="35"/>
  <c r="G23" i="35"/>
  <c r="G22" i="35"/>
  <c r="G21" i="35"/>
  <c r="G20" i="35"/>
  <c r="G19" i="35"/>
  <c r="G18" i="35"/>
  <c r="G17" i="35"/>
  <c r="G47" i="35"/>
  <c r="G16" i="35"/>
  <c r="G15" i="35"/>
  <c r="G14" i="35"/>
  <c r="G13" i="35"/>
  <c r="G12" i="35"/>
  <c r="G11" i="35"/>
  <c r="G10" i="35"/>
  <c r="G9" i="35"/>
  <c r="G8" i="35"/>
  <c r="B7" i="35"/>
  <c r="C7" i="35"/>
  <c r="D7" i="35"/>
  <c r="E7" i="35"/>
  <c r="F7" i="35"/>
  <c r="G47" i="43"/>
  <c r="G46" i="43"/>
  <c r="G45" i="43"/>
  <c r="G44" i="43"/>
  <c r="G40" i="43"/>
  <c r="G39" i="43"/>
  <c r="G34" i="43"/>
  <c r="G53" i="43"/>
  <c r="G33" i="43"/>
  <c r="G32" i="43"/>
  <c r="G51" i="43"/>
  <c r="G29" i="43"/>
  <c r="G28" i="43"/>
  <c r="G22" i="43"/>
  <c r="G21" i="43"/>
  <c r="G20" i="43"/>
  <c r="G14" i="43"/>
  <c r="G52" i="43"/>
  <c r="G13" i="43"/>
  <c r="G50" i="43"/>
  <c r="B7" i="43"/>
  <c r="C7" i="43"/>
  <c r="D7" i="43"/>
  <c r="E7" i="43"/>
  <c r="G45" i="35"/>
  <c r="G40" i="35"/>
  <c r="G28" i="35"/>
  <c r="G46" i="35"/>
  <c r="G48" i="35"/>
</calcChain>
</file>

<file path=xl/sharedStrings.xml><?xml version="1.0" encoding="utf-8"?>
<sst xmlns="http://schemas.openxmlformats.org/spreadsheetml/2006/main" count="140" uniqueCount="73">
  <si>
    <t>Подстанция</t>
  </si>
  <si>
    <t>п/ст</t>
  </si>
  <si>
    <t>ТП</t>
  </si>
  <si>
    <t>ВН</t>
  </si>
  <si>
    <t>км</t>
  </si>
  <si>
    <t>110-150</t>
  </si>
  <si>
    <t>Наименование</t>
  </si>
  <si>
    <t xml:space="preserve">Напряжение, кВ 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</si>
  <si>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</si>
  <si>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</si>
  <si>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</si>
  <si>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</si>
  <si>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обору-дования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</si>
  <si>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</si>
  <si>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</si>
  <si>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</si>
  <si>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</si>
  <si>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</si>
  <si>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</si>
  <si>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</si>
  <si>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</si>
  <si>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</si>
  <si>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</si>
  <si>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</si>
  <si>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ТП, КТП</t>
  </si>
  <si>
    <t>Двухтрансформаторная ТП, КТП</t>
  </si>
  <si>
    <t>-</t>
  </si>
  <si>
    <t>Материал опор</t>
  </si>
  <si>
    <t>Объем условных единиц</t>
  </si>
  <si>
    <t>у/100км</t>
  </si>
  <si>
    <t>у</t>
  </si>
  <si>
    <t>7 = 5 * 6 /100</t>
  </si>
  <si>
    <t>ВЛЭП</t>
  </si>
  <si>
    <t>металл</t>
  </si>
  <si>
    <t>400-500</t>
  </si>
  <si>
    <t>ж/бетон</t>
  </si>
  <si>
    <t>дерево</t>
  </si>
  <si>
    <t>КЛЭП</t>
  </si>
  <si>
    <t xml:space="preserve"> 20 -35</t>
  </si>
  <si>
    <t xml:space="preserve"> 1 - 20 </t>
  </si>
  <si>
    <t>дерево на ж/б пасынках</t>
  </si>
  <si>
    <t>ж/бетон, металл</t>
  </si>
  <si>
    <t xml:space="preserve"> 3 - 10</t>
  </si>
  <si>
    <t xml:space="preserve">0,4 кВ </t>
  </si>
  <si>
    <t xml:space="preserve">до 1 кВ </t>
  </si>
  <si>
    <t>Кол-во цепей на опоре</t>
  </si>
  <si>
    <t>Протяжен-ность</t>
  </si>
  <si>
    <t>Кол-во условных единиц (у) на 100 км трассы ЛЭП</t>
  </si>
  <si>
    <t>ВН, всего (у.е)</t>
  </si>
  <si>
    <t>НН, всего (у.е)</t>
  </si>
  <si>
    <t xml:space="preserve">Однотрансформаторная подстанция 35/0,4 кВ </t>
  </si>
  <si>
    <t>Таблица № П 2.1.</t>
  </si>
  <si>
    <t>CН-1, всего (у.е)</t>
  </si>
  <si>
    <t>CН-2, всего (у.е)</t>
  </si>
  <si>
    <t>Однотрансфор-маторная ТП, КТП6/0,4</t>
  </si>
  <si>
    <t>№ п.п.</t>
  </si>
  <si>
    <t>Единица измере-ния</t>
  </si>
  <si>
    <t>Напряже-ние, кВ</t>
  </si>
  <si>
    <t>Кол-во условных единиц (у) на ед. изм.</t>
  </si>
  <si>
    <t xml:space="preserve">                                 Итого   У.Е.  по  уровням  напряжения:</t>
  </si>
  <si>
    <t>Общий объём условных единиц  (у.е.)</t>
  </si>
  <si>
    <t>Талблица П-2.2.</t>
  </si>
  <si>
    <t>Общее количество единиц измерения   (ед. изм.)</t>
  </si>
  <si>
    <t>НН</t>
  </si>
  <si>
    <t>в том числе:</t>
  </si>
  <si>
    <t>СН-1</t>
  </si>
  <si>
    <t>СН-2</t>
  </si>
  <si>
    <t>Синхронный компенсатор мощн. 50 Мвар</t>
  </si>
  <si>
    <t>ИТОГО у.е.</t>
  </si>
  <si>
    <t>ВСЕГО(у.е). в т.ч</t>
  </si>
  <si>
    <t>Объем подстанций 35-110 кВ, трансформаторных подстанций (ТП), комплектных трансформаторных подстанций   (КТП)   и   распределительных пунктов   (РП) 0,4-20 кВ</t>
  </si>
  <si>
    <t xml:space="preserve"> ОАО "КузбассЭлектро" в условных единицах за  2023 г. </t>
  </si>
  <si>
    <r>
      <t xml:space="preserve">Объем воздушных линий электропередач (ВЛЭП) и кабельных линий электропередач (КЛЭП) </t>
    </r>
    <r>
      <rPr>
        <b/>
        <sz val="12"/>
        <rFont val="Times New Roman Cyr"/>
        <charset val="204"/>
      </rPr>
      <t xml:space="preserve"> </t>
    </r>
    <r>
      <rPr>
        <sz val="12"/>
        <rFont val="Times New Roman Cyr"/>
        <charset val="204"/>
      </rPr>
      <t>ОАО "КузбассЭлектро"  в  условных единицах  в зависимости   от  протяженности,   напряжения,  конструктивного  использования  и материала  опор за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</si>
</sst>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.000"/>
    <numFmt numFmtId="181" formatCode="0.0"/>
    <numFmt numFmtId="184" formatCode="#,##0.000"/>
  </numFmts>
  <fonts count="15" x14ac:knownFonts="1">
    <font>
      <sz val="10"/>
      <name val="Arial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4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 indent="1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indent="1"/>
    </xf>
    <xf numFmtId="0" fontId="6" fillId="0" borderId="3" xfId="1" applyFont="1" applyFill="1" applyBorder="1" applyAlignment="1">
      <alignment horizontal="center" vertical="center" wrapText="1"/>
    </xf>
    <xf numFmtId="17" fontId="6" fillId="0" borderId="2" xfId="1" applyNumberFormat="1" applyFont="1" applyFill="1" applyBorder="1" applyAlignment="1">
      <alignment horizontal="left" vertical="center" wrapText="1" indent="1"/>
    </xf>
    <xf numFmtId="0" fontId="6" fillId="0" borderId="3" xfId="1" applyFont="1" applyFill="1" applyBorder="1" applyAlignment="1">
      <alignment horizontal="left" vertical="center" indent="1"/>
    </xf>
    <xf numFmtId="17" fontId="8" fillId="0" borderId="4" xfId="1" applyNumberFormat="1" applyFont="1" applyFill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17" fontId="8" fillId="0" borderId="0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center" wrapText="1"/>
    </xf>
    <xf numFmtId="17" fontId="2" fillId="2" borderId="2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17" fontId="2" fillId="0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right"/>
    </xf>
    <xf numFmtId="0" fontId="7" fillId="0" borderId="0" xfId="1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184" fontId="7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7" fontId="2" fillId="3" borderId="0" xfId="1" applyNumberFormat="1" applyFont="1" applyFill="1" applyAlignment="1">
      <alignment horizontal="center" vertical="center"/>
    </xf>
    <xf numFmtId="181" fontId="12" fillId="3" borderId="2" xfId="1" applyNumberFormat="1" applyFont="1" applyFill="1" applyBorder="1" applyAlignment="1">
      <alignment horizontal="center" vertical="center"/>
    </xf>
    <xf numFmtId="17" fontId="2" fillId="3" borderId="2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2" fillId="0" borderId="8" xfId="1" applyFont="1" applyFill="1" applyBorder="1" applyAlignment="1">
      <alignment horizontal="center" vertical="center" wrapText="1"/>
    </xf>
    <xf numFmtId="0" fontId="0" fillId="0" borderId="8" xfId="0" applyBorder="1"/>
    <xf numFmtId="0" fontId="1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80" fontId="1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7" fontId="8" fillId="0" borderId="9" xfId="1" applyNumberFormat="1" applyFont="1" applyFill="1" applyBorder="1" applyAlignment="1">
      <alignment horizontal="left" vertical="center" wrapText="1"/>
    </xf>
    <xf numFmtId="0" fontId="9" fillId="0" borderId="10" xfId="2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84" fontId="6" fillId="0" borderId="2" xfId="1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4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right" vertical="center"/>
    </xf>
    <xf numFmtId="17" fontId="2" fillId="0" borderId="0" xfId="1" applyNumberFormat="1" applyFont="1" applyFill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180" fontId="0" fillId="0" borderId="0" xfId="0" applyNumberFormat="1"/>
    <xf numFmtId="0" fontId="4" fillId="3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13" fillId="0" borderId="7" xfId="0" applyFont="1" applyBorder="1"/>
    <xf numFmtId="0" fontId="14" fillId="0" borderId="8" xfId="1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0" borderId="14" xfId="0" applyFont="1" applyBorder="1"/>
    <xf numFmtId="184" fontId="14" fillId="3" borderId="2" xfId="1" applyNumberFormat="1" applyFont="1" applyFill="1" applyBorder="1" applyAlignment="1">
      <alignment horizontal="center" vertical="center"/>
    </xf>
    <xf numFmtId="0" fontId="13" fillId="0" borderId="0" xfId="0" applyFont="1"/>
    <xf numFmtId="0" fontId="13" fillId="3" borderId="11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184" fontId="14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7" fillId="0" borderId="2" xfId="1" applyFont="1" applyFill="1" applyBorder="1" applyAlignment="1">
      <alignment horizontal="center" vertical="center"/>
    </xf>
    <xf numFmtId="184" fontId="7" fillId="0" borderId="2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4" fontId="7" fillId="0" borderId="11" xfId="1" applyNumberFormat="1" applyFont="1" applyFill="1" applyBorder="1" applyAlignment="1">
      <alignment vertical="center"/>
    </xf>
    <xf numFmtId="184" fontId="7" fillId="0" borderId="11" xfId="1" applyNumberFormat="1" applyFont="1" applyFill="1" applyBorder="1" applyAlignment="1">
      <alignment vertical="center"/>
    </xf>
    <xf numFmtId="184" fontId="7" fillId="0" borderId="2" xfId="1" applyNumberFormat="1" applyFont="1" applyFill="1" applyBorder="1" applyAlignment="1">
      <alignment horizontal="right" vertical="center"/>
    </xf>
    <xf numFmtId="0" fontId="3" fillId="3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17" fontId="6" fillId="0" borderId="2" xfId="1" applyNumberFormat="1" applyFont="1" applyFill="1" applyBorder="1" applyAlignment="1">
      <alignment horizontal="left" vertical="center" wrapText="1" indent="1"/>
    </xf>
    <xf numFmtId="17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 indent="1"/>
    </xf>
    <xf numFmtId="0" fontId="6" fillId="0" borderId="2" xfId="1" applyFont="1" applyFill="1" applyBorder="1" applyAlignment="1">
      <alignment horizontal="left" vertical="center" indent="1"/>
    </xf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Приложения (23.08.02)" xfId="1"/>
    <cellStyle name="Обычный_Таблицы П2.1-2.2 ЗАО РЭС-утверж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43" zoomScaleNormal="100" workbookViewId="0">
      <selection activeCell="A52" sqref="A52:IV55"/>
    </sheetView>
  </sheetViews>
  <sheetFormatPr defaultRowHeight="12.75" x14ac:dyDescent="0.2"/>
  <cols>
    <col min="2" max="2" width="17" customWidth="1"/>
    <col min="3" max="3" width="11.42578125" customWidth="1"/>
    <col min="4" max="4" width="13.28515625" customWidth="1"/>
    <col min="5" max="5" width="16" customWidth="1"/>
    <col min="6" max="6" width="10.5703125" customWidth="1"/>
    <col min="7" max="7" width="14.140625" customWidth="1"/>
  </cols>
  <sheetData>
    <row r="1" spans="1:7" ht="13.15" customHeight="1" x14ac:dyDescent="0.2">
      <c r="F1" s="106" t="s">
        <v>51</v>
      </c>
      <c r="G1" s="106"/>
    </row>
    <row r="2" spans="1:7" ht="7.5" customHeight="1" x14ac:dyDescent="0.2"/>
    <row r="3" spans="1:7" ht="60" customHeight="1" x14ac:dyDescent="0.2">
      <c r="A3" s="107" t="s">
        <v>72</v>
      </c>
      <c r="B3" s="107"/>
      <c r="C3" s="107"/>
      <c r="D3" s="107"/>
      <c r="E3" s="107"/>
      <c r="F3" s="107"/>
      <c r="G3" s="107"/>
    </row>
    <row r="4" spans="1:7" ht="3.75" customHeight="1" x14ac:dyDescent="0.2">
      <c r="A4" s="2"/>
      <c r="B4" s="2"/>
      <c r="C4" s="2"/>
      <c r="D4" s="2"/>
      <c r="E4" s="2"/>
      <c r="F4" s="2"/>
      <c r="G4" s="2"/>
    </row>
    <row r="5" spans="1:7" ht="75" x14ac:dyDescent="0.2">
      <c r="A5" s="108"/>
      <c r="B5" s="110" t="s">
        <v>7</v>
      </c>
      <c r="C5" s="110" t="s">
        <v>45</v>
      </c>
      <c r="D5" s="110" t="s">
        <v>27</v>
      </c>
      <c r="E5" s="25" t="s">
        <v>47</v>
      </c>
      <c r="F5" s="4" t="s">
        <v>46</v>
      </c>
      <c r="G5" s="4" t="s">
        <v>28</v>
      </c>
    </row>
    <row r="6" spans="1:7" ht="15.75" x14ac:dyDescent="0.2">
      <c r="A6" s="109"/>
      <c r="B6" s="111"/>
      <c r="C6" s="111"/>
      <c r="D6" s="111"/>
      <c r="E6" s="4" t="s">
        <v>29</v>
      </c>
      <c r="F6" s="4" t="s">
        <v>4</v>
      </c>
      <c r="G6" s="4" t="s">
        <v>30</v>
      </c>
    </row>
    <row r="7" spans="1:7" ht="13.15" customHeight="1" x14ac:dyDescent="0.2">
      <c r="A7" s="5">
        <v>1</v>
      </c>
      <c r="B7" s="5">
        <f>+A7+1</f>
        <v>2</v>
      </c>
      <c r="C7" s="5">
        <f>+B7+1</f>
        <v>3</v>
      </c>
      <c r="D7" s="5">
        <f>+C7+1</f>
        <v>4</v>
      </c>
      <c r="E7" s="5">
        <f>+D7+1</f>
        <v>5</v>
      </c>
      <c r="F7" s="5">
        <f>+E7+1</f>
        <v>6</v>
      </c>
      <c r="G7" s="5" t="s">
        <v>31</v>
      </c>
    </row>
    <row r="8" spans="1:7" ht="13.15" customHeight="1" x14ac:dyDescent="0.2">
      <c r="A8" s="97" t="s">
        <v>32</v>
      </c>
      <c r="B8" s="12">
        <v>1150</v>
      </c>
      <c r="C8" s="9" t="s">
        <v>26</v>
      </c>
      <c r="D8" s="23" t="s">
        <v>33</v>
      </c>
      <c r="E8" s="9">
        <v>800</v>
      </c>
      <c r="F8" s="13">
        <v>0</v>
      </c>
      <c r="G8" s="14">
        <f t="shared" ref="G8:G27" si="0">E8*F8/100</f>
        <v>0</v>
      </c>
    </row>
    <row r="9" spans="1:7" ht="13.15" customHeight="1" x14ac:dyDescent="0.2">
      <c r="A9" s="97"/>
      <c r="B9" s="12">
        <v>750</v>
      </c>
      <c r="C9" s="9">
        <v>1</v>
      </c>
      <c r="D9" s="23" t="s">
        <v>33</v>
      </c>
      <c r="E9" s="9">
        <v>600</v>
      </c>
      <c r="F9" s="13">
        <v>0</v>
      </c>
      <c r="G9" s="14">
        <f t="shared" si="0"/>
        <v>0</v>
      </c>
    </row>
    <row r="10" spans="1:7" ht="13.15" customHeight="1" x14ac:dyDescent="0.2">
      <c r="A10" s="97"/>
      <c r="B10" s="104" t="s">
        <v>34</v>
      </c>
      <c r="C10" s="98">
        <v>1</v>
      </c>
      <c r="D10" s="23" t="s">
        <v>33</v>
      </c>
      <c r="E10" s="9">
        <v>400</v>
      </c>
      <c r="F10" s="13">
        <v>0</v>
      </c>
      <c r="G10" s="14">
        <f t="shared" si="0"/>
        <v>0</v>
      </c>
    </row>
    <row r="11" spans="1:7" ht="13.15" customHeight="1" x14ac:dyDescent="0.2">
      <c r="A11" s="97"/>
      <c r="B11" s="104"/>
      <c r="C11" s="98"/>
      <c r="D11" s="23" t="s">
        <v>35</v>
      </c>
      <c r="E11" s="9">
        <v>300</v>
      </c>
      <c r="F11" s="13">
        <v>0</v>
      </c>
      <c r="G11" s="14">
        <f t="shared" si="0"/>
        <v>0</v>
      </c>
    </row>
    <row r="12" spans="1:7" ht="13.15" customHeight="1" x14ac:dyDescent="0.2">
      <c r="A12" s="97"/>
      <c r="B12" s="104">
        <v>330</v>
      </c>
      <c r="C12" s="98">
        <v>1</v>
      </c>
      <c r="D12" s="23" t="s">
        <v>33</v>
      </c>
      <c r="E12" s="9">
        <v>230</v>
      </c>
      <c r="F12" s="13">
        <v>0</v>
      </c>
      <c r="G12" s="14">
        <f t="shared" si="0"/>
        <v>0</v>
      </c>
    </row>
    <row r="13" spans="1:7" ht="13.15" customHeight="1" x14ac:dyDescent="0.2">
      <c r="A13" s="97"/>
      <c r="B13" s="104"/>
      <c r="C13" s="98"/>
      <c r="D13" s="23" t="s">
        <v>35</v>
      </c>
      <c r="E13" s="9">
        <v>170</v>
      </c>
      <c r="F13" s="13">
        <v>0</v>
      </c>
      <c r="G13" s="14">
        <f t="shared" si="0"/>
        <v>0</v>
      </c>
    </row>
    <row r="14" spans="1:7" ht="13.15" customHeight="1" x14ac:dyDescent="0.2">
      <c r="A14" s="97"/>
      <c r="B14" s="104"/>
      <c r="C14" s="98">
        <v>2</v>
      </c>
      <c r="D14" s="23" t="s">
        <v>33</v>
      </c>
      <c r="E14" s="9">
        <v>290</v>
      </c>
      <c r="F14" s="13">
        <v>0</v>
      </c>
      <c r="G14" s="14">
        <f t="shared" si="0"/>
        <v>0</v>
      </c>
    </row>
    <row r="15" spans="1:7" ht="13.15" customHeight="1" x14ac:dyDescent="0.2">
      <c r="A15" s="97"/>
      <c r="B15" s="104"/>
      <c r="C15" s="98"/>
      <c r="D15" s="23" t="s">
        <v>35</v>
      </c>
      <c r="E15" s="9">
        <v>210</v>
      </c>
      <c r="F15" s="13">
        <v>0</v>
      </c>
      <c r="G15" s="14">
        <f t="shared" si="0"/>
        <v>0</v>
      </c>
    </row>
    <row r="16" spans="1:7" ht="13.15" customHeight="1" x14ac:dyDescent="0.2">
      <c r="A16" s="97"/>
      <c r="B16" s="105">
        <v>220</v>
      </c>
      <c r="C16" s="97">
        <v>1</v>
      </c>
      <c r="D16" s="23" t="s">
        <v>36</v>
      </c>
      <c r="E16" s="8">
        <v>260</v>
      </c>
      <c r="F16" s="13">
        <v>0</v>
      </c>
      <c r="G16" s="14">
        <f t="shared" si="0"/>
        <v>0</v>
      </c>
    </row>
    <row r="17" spans="1:7" ht="13.15" customHeight="1" x14ac:dyDescent="0.2">
      <c r="A17" s="97"/>
      <c r="B17" s="105"/>
      <c r="C17" s="97"/>
      <c r="D17" s="23" t="s">
        <v>33</v>
      </c>
      <c r="E17" s="8">
        <v>210</v>
      </c>
      <c r="F17" s="13">
        <v>0</v>
      </c>
      <c r="G17" s="14">
        <f t="shared" si="0"/>
        <v>0</v>
      </c>
    </row>
    <row r="18" spans="1:7" ht="13.15" customHeight="1" x14ac:dyDescent="0.2">
      <c r="A18" s="97"/>
      <c r="B18" s="105"/>
      <c r="C18" s="97"/>
      <c r="D18" s="23" t="s">
        <v>35</v>
      </c>
      <c r="E18" s="8">
        <v>140</v>
      </c>
      <c r="F18" s="13">
        <v>0</v>
      </c>
      <c r="G18" s="14">
        <f t="shared" si="0"/>
        <v>0</v>
      </c>
    </row>
    <row r="19" spans="1:7" ht="13.15" customHeight="1" x14ac:dyDescent="0.2">
      <c r="A19" s="97"/>
      <c r="B19" s="105"/>
      <c r="C19" s="97">
        <v>2</v>
      </c>
      <c r="D19" s="23" t="s">
        <v>33</v>
      </c>
      <c r="E19" s="8">
        <v>270</v>
      </c>
      <c r="F19" s="13">
        <v>0</v>
      </c>
      <c r="G19" s="14">
        <f t="shared" si="0"/>
        <v>0</v>
      </c>
    </row>
    <row r="20" spans="1:7" ht="13.15" customHeight="1" x14ac:dyDescent="0.2">
      <c r="A20" s="97"/>
      <c r="B20" s="105"/>
      <c r="C20" s="97"/>
      <c r="D20" s="23" t="s">
        <v>35</v>
      </c>
      <c r="E20" s="8">
        <v>180</v>
      </c>
      <c r="F20" s="13">
        <v>0</v>
      </c>
      <c r="G20" s="14">
        <f t="shared" si="0"/>
        <v>0</v>
      </c>
    </row>
    <row r="21" spans="1:7" ht="13.15" customHeight="1" x14ac:dyDescent="0.2">
      <c r="A21" s="97"/>
      <c r="B21" s="105" t="s">
        <v>5</v>
      </c>
      <c r="C21" s="97">
        <v>1</v>
      </c>
      <c r="D21" s="23" t="s">
        <v>36</v>
      </c>
      <c r="E21" s="8">
        <v>180</v>
      </c>
      <c r="F21" s="13">
        <v>0</v>
      </c>
      <c r="G21" s="14">
        <f t="shared" si="0"/>
        <v>0</v>
      </c>
    </row>
    <row r="22" spans="1:7" ht="13.15" customHeight="1" x14ac:dyDescent="0.2">
      <c r="A22" s="97"/>
      <c r="B22" s="105"/>
      <c r="C22" s="97"/>
      <c r="D22" s="41" t="s">
        <v>33</v>
      </c>
      <c r="E22" s="39">
        <v>160</v>
      </c>
      <c r="F22" s="63">
        <v>3.75</v>
      </c>
      <c r="G22" s="42">
        <f t="shared" si="0"/>
        <v>6</v>
      </c>
    </row>
    <row r="23" spans="1:7" ht="13.15" customHeight="1" x14ac:dyDescent="0.2">
      <c r="A23" s="97"/>
      <c r="B23" s="105"/>
      <c r="C23" s="97"/>
      <c r="D23" s="41" t="s">
        <v>35</v>
      </c>
      <c r="E23" s="39">
        <v>130</v>
      </c>
      <c r="F23" s="63">
        <v>8.52</v>
      </c>
      <c r="G23" s="42">
        <f t="shared" si="0"/>
        <v>11.075999999999999</v>
      </c>
    </row>
    <row r="24" spans="1:7" ht="13.15" customHeight="1" x14ac:dyDescent="0.2">
      <c r="A24" s="97"/>
      <c r="B24" s="105"/>
      <c r="C24" s="97">
        <v>2</v>
      </c>
      <c r="D24" s="41" t="s">
        <v>33</v>
      </c>
      <c r="E24" s="39">
        <v>190</v>
      </c>
      <c r="F24" s="42">
        <v>6.63</v>
      </c>
      <c r="G24" s="40">
        <f t="shared" si="0"/>
        <v>12.597000000000001</v>
      </c>
    </row>
    <row r="25" spans="1:7" ht="13.15" customHeight="1" x14ac:dyDescent="0.2">
      <c r="A25" s="97"/>
      <c r="B25" s="105"/>
      <c r="C25" s="97"/>
      <c r="D25" s="23" t="s">
        <v>35</v>
      </c>
      <c r="E25" s="8">
        <v>160</v>
      </c>
      <c r="F25" s="14">
        <v>0</v>
      </c>
      <c r="G25" s="61">
        <f t="shared" si="0"/>
        <v>0</v>
      </c>
    </row>
    <row r="26" spans="1:7" ht="13.15" customHeight="1" x14ac:dyDescent="0.2">
      <c r="A26" s="97" t="s">
        <v>37</v>
      </c>
      <c r="B26" s="15">
        <v>220</v>
      </c>
      <c r="C26" s="9" t="s">
        <v>26</v>
      </c>
      <c r="D26" s="9" t="s">
        <v>26</v>
      </c>
      <c r="E26" s="8">
        <v>3000</v>
      </c>
      <c r="F26" s="14">
        <v>0</v>
      </c>
      <c r="G26" s="14">
        <f t="shared" si="0"/>
        <v>0</v>
      </c>
    </row>
    <row r="27" spans="1:7" ht="13.15" customHeight="1" x14ac:dyDescent="0.2">
      <c r="A27" s="97"/>
      <c r="B27" s="15">
        <v>110</v>
      </c>
      <c r="C27" s="9" t="s">
        <v>26</v>
      </c>
      <c r="D27" s="9" t="s">
        <v>26</v>
      </c>
      <c r="E27" s="8">
        <v>2300</v>
      </c>
      <c r="F27" s="14">
        <v>0</v>
      </c>
      <c r="G27" s="14">
        <f t="shared" si="0"/>
        <v>0</v>
      </c>
    </row>
    <row r="28" spans="1:7" ht="13.15" customHeight="1" x14ac:dyDescent="0.2">
      <c r="A28" s="91" t="s">
        <v>48</v>
      </c>
      <c r="B28" s="92"/>
      <c r="C28" s="92"/>
      <c r="D28" s="92"/>
      <c r="E28" s="92"/>
      <c r="F28" s="93">
        <f>SUM(F21:F27)</f>
        <v>18.899999999999999</v>
      </c>
      <c r="G28" s="40">
        <f>SUM(G17:G27)</f>
        <v>29.673000000000002</v>
      </c>
    </row>
    <row r="29" spans="1:7" ht="13.15" customHeight="1" x14ac:dyDescent="0.2">
      <c r="A29" s="101" t="s">
        <v>32</v>
      </c>
      <c r="B29" s="104">
        <v>35</v>
      </c>
      <c r="C29" s="98">
        <v>1</v>
      </c>
      <c r="D29" s="23" t="s">
        <v>36</v>
      </c>
      <c r="E29" s="8">
        <v>170</v>
      </c>
      <c r="F29" s="14">
        <v>0</v>
      </c>
      <c r="G29" s="14">
        <f t="shared" ref="G29:G34" si="1">E29*F29/100</f>
        <v>0</v>
      </c>
    </row>
    <row r="30" spans="1:7" ht="13.15" customHeight="1" x14ac:dyDescent="0.2">
      <c r="A30" s="102"/>
      <c r="B30" s="104"/>
      <c r="C30" s="98"/>
      <c r="D30" s="41" t="s">
        <v>33</v>
      </c>
      <c r="E30" s="39">
        <v>140</v>
      </c>
      <c r="F30" s="42">
        <v>22.16</v>
      </c>
      <c r="G30" s="42">
        <f t="shared" si="1"/>
        <v>31.024000000000001</v>
      </c>
    </row>
    <row r="31" spans="1:7" ht="13.15" customHeight="1" x14ac:dyDescent="0.2">
      <c r="A31" s="102"/>
      <c r="B31" s="104"/>
      <c r="C31" s="98"/>
      <c r="D31" s="41" t="s">
        <v>35</v>
      </c>
      <c r="E31" s="39">
        <v>120</v>
      </c>
      <c r="F31" s="42">
        <v>15.95</v>
      </c>
      <c r="G31" s="42">
        <f t="shared" si="1"/>
        <v>19.14</v>
      </c>
    </row>
    <row r="32" spans="1:7" ht="13.15" customHeight="1" x14ac:dyDescent="0.2">
      <c r="A32" s="102"/>
      <c r="B32" s="104"/>
      <c r="C32" s="98">
        <v>2</v>
      </c>
      <c r="D32" s="41" t="s">
        <v>33</v>
      </c>
      <c r="E32" s="39">
        <v>180</v>
      </c>
      <c r="F32" s="42">
        <v>51.09</v>
      </c>
      <c r="G32" s="40">
        <f t="shared" si="1"/>
        <v>91.962000000000003</v>
      </c>
    </row>
    <row r="33" spans="1:7" ht="13.15" customHeight="1" x14ac:dyDescent="0.2">
      <c r="A33" s="103"/>
      <c r="B33" s="104"/>
      <c r="C33" s="98"/>
      <c r="D33" s="41" t="s">
        <v>35</v>
      </c>
      <c r="E33" s="39">
        <v>150</v>
      </c>
      <c r="F33" s="42">
        <v>26.86</v>
      </c>
      <c r="G33" s="40">
        <f t="shared" si="1"/>
        <v>40.29</v>
      </c>
    </row>
    <row r="34" spans="1:7" ht="13.15" customHeight="1" x14ac:dyDescent="0.2">
      <c r="A34" s="8" t="s">
        <v>37</v>
      </c>
      <c r="B34" s="15" t="s">
        <v>38</v>
      </c>
      <c r="C34" s="9" t="s">
        <v>26</v>
      </c>
      <c r="D34" s="9" t="s">
        <v>26</v>
      </c>
      <c r="E34" s="39">
        <v>470</v>
      </c>
      <c r="F34" s="63">
        <v>1.03</v>
      </c>
      <c r="G34" s="42">
        <f t="shared" si="1"/>
        <v>4.8410000000000002</v>
      </c>
    </row>
    <row r="35" spans="1:7" ht="13.15" customHeight="1" x14ac:dyDescent="0.2">
      <c r="A35" s="91" t="s">
        <v>52</v>
      </c>
      <c r="B35" s="92"/>
      <c r="C35" s="92"/>
      <c r="D35" s="92"/>
      <c r="E35" s="92"/>
      <c r="F35" s="93">
        <f>SUM(F29:F34)</f>
        <v>117.09</v>
      </c>
      <c r="G35" s="40">
        <f>SUM(G29:G34)</f>
        <v>187.25700000000001</v>
      </c>
    </row>
    <row r="36" spans="1:7" ht="10.15" customHeight="1" x14ac:dyDescent="0.2">
      <c r="A36" s="98" t="s">
        <v>32</v>
      </c>
      <c r="B36" s="99" t="s">
        <v>39</v>
      </c>
      <c r="C36" s="98" t="s">
        <v>26</v>
      </c>
      <c r="D36" s="24" t="s">
        <v>36</v>
      </c>
      <c r="E36" s="8">
        <v>160</v>
      </c>
      <c r="F36" s="14">
        <v>0</v>
      </c>
      <c r="G36" s="14">
        <f>E36*F36/100</f>
        <v>0</v>
      </c>
    </row>
    <row r="37" spans="1:7" ht="23.65" customHeight="1" x14ac:dyDescent="0.2">
      <c r="A37" s="98"/>
      <c r="B37" s="99"/>
      <c r="C37" s="98"/>
      <c r="D37" s="41" t="s">
        <v>40</v>
      </c>
      <c r="E37" s="39">
        <v>140</v>
      </c>
      <c r="F37" s="42">
        <v>1.55</v>
      </c>
      <c r="G37" s="42">
        <f>E37*F37/100</f>
        <v>2.17</v>
      </c>
    </row>
    <row r="38" spans="1:7" ht="13.15" customHeight="1" x14ac:dyDescent="0.2">
      <c r="A38" s="98"/>
      <c r="B38" s="99"/>
      <c r="C38" s="98"/>
      <c r="D38" s="41" t="s">
        <v>41</v>
      </c>
      <c r="E38" s="39">
        <v>110</v>
      </c>
      <c r="F38" s="42">
        <v>145.99</v>
      </c>
      <c r="G38" s="42">
        <f>E38*F38/100</f>
        <v>160.58900000000003</v>
      </c>
    </row>
    <row r="39" spans="1:7" ht="13.15" customHeight="1" x14ac:dyDescent="0.2">
      <c r="A39" s="7" t="s">
        <v>37</v>
      </c>
      <c r="B39" s="18" t="s">
        <v>42</v>
      </c>
      <c r="C39" s="16" t="s">
        <v>26</v>
      </c>
      <c r="D39" s="64" t="s">
        <v>26</v>
      </c>
      <c r="E39" s="65">
        <v>350</v>
      </c>
      <c r="F39" s="40">
        <v>5.9480000000000004</v>
      </c>
      <c r="G39" s="40">
        <f>E39*F39/100</f>
        <v>20.818000000000001</v>
      </c>
    </row>
    <row r="40" spans="1:7" ht="13.15" customHeight="1" x14ac:dyDescent="0.2">
      <c r="A40" s="91" t="s">
        <v>53</v>
      </c>
      <c r="B40" s="92"/>
      <c r="C40" s="92"/>
      <c r="D40" s="92"/>
      <c r="E40" s="92"/>
      <c r="F40" s="93">
        <f>SUM(F36:F39)</f>
        <v>153.48800000000003</v>
      </c>
      <c r="G40" s="40">
        <f>SUM(G36:G39)</f>
        <v>183.57700000000003</v>
      </c>
    </row>
    <row r="41" spans="1:7" ht="13.15" customHeight="1" x14ac:dyDescent="0.2">
      <c r="A41" s="98" t="s">
        <v>32</v>
      </c>
      <c r="B41" s="100" t="s">
        <v>43</v>
      </c>
      <c r="C41" s="98" t="s">
        <v>26</v>
      </c>
      <c r="D41" s="96" t="s">
        <v>36</v>
      </c>
      <c r="E41" s="39">
        <v>260</v>
      </c>
      <c r="F41" s="40">
        <v>2.254</v>
      </c>
      <c r="G41" s="42">
        <f>E41*F41/100</f>
        <v>5.8603999999999994</v>
      </c>
    </row>
    <row r="42" spans="1:7" ht="13.15" customHeight="1" x14ac:dyDescent="0.2">
      <c r="A42" s="98"/>
      <c r="B42" s="100"/>
      <c r="C42" s="98"/>
      <c r="D42" s="23" t="s">
        <v>40</v>
      </c>
      <c r="E42" s="89">
        <v>220</v>
      </c>
      <c r="F42" s="90">
        <v>0</v>
      </c>
      <c r="G42" s="90">
        <f>E42*F42/100</f>
        <v>0</v>
      </c>
    </row>
    <row r="43" spans="1:7" ht="13.15" customHeight="1" x14ac:dyDescent="0.2">
      <c r="A43" s="98"/>
      <c r="B43" s="100"/>
      <c r="C43" s="98"/>
      <c r="D43" s="23" t="s">
        <v>41</v>
      </c>
      <c r="E43" s="8">
        <v>150</v>
      </c>
      <c r="F43" s="14">
        <v>0</v>
      </c>
      <c r="G43" s="14">
        <f>E43*F43/100</f>
        <v>0</v>
      </c>
    </row>
    <row r="44" spans="1:7" ht="15.75" x14ac:dyDescent="0.2">
      <c r="A44" s="7" t="s">
        <v>37</v>
      </c>
      <c r="B44" s="17" t="s">
        <v>44</v>
      </c>
      <c r="C44" s="9" t="s">
        <v>26</v>
      </c>
      <c r="D44" s="9" t="s">
        <v>26</v>
      </c>
      <c r="E44" s="8">
        <v>270</v>
      </c>
      <c r="F44" s="14">
        <v>0</v>
      </c>
      <c r="G44" s="14">
        <f>E44*F44/100</f>
        <v>0</v>
      </c>
    </row>
    <row r="45" spans="1:7" ht="12" customHeight="1" x14ac:dyDescent="0.2">
      <c r="A45" s="91" t="s">
        <v>49</v>
      </c>
      <c r="B45" s="92"/>
      <c r="C45" s="92"/>
      <c r="D45" s="92"/>
      <c r="E45" s="92"/>
      <c r="F45" s="94">
        <f>SUM(F41:F44)</f>
        <v>2.254</v>
      </c>
      <c r="G45" s="40">
        <f>SUM(G41:G44)</f>
        <v>5.8603999999999994</v>
      </c>
    </row>
    <row r="46" spans="1:7" ht="15.75" x14ac:dyDescent="0.2">
      <c r="A46" s="4"/>
      <c r="B46" s="57"/>
      <c r="C46" s="58"/>
      <c r="D46" s="66" t="s">
        <v>68</v>
      </c>
      <c r="E46" s="11"/>
      <c r="F46" s="95">
        <f>F28+F35+F40+F45</f>
        <v>291.73200000000008</v>
      </c>
      <c r="G46" s="40">
        <f>SUM(G28,G35,G40,G45)</f>
        <v>406.36740000000009</v>
      </c>
    </row>
    <row r="47" spans="1:7" ht="15.75" x14ac:dyDescent="0.2">
      <c r="A47" s="47"/>
      <c r="B47" s="19"/>
      <c r="C47" s="20"/>
      <c r="D47" s="20"/>
      <c r="E47" s="75" t="s">
        <v>64</v>
      </c>
      <c r="F47" s="74" t="s">
        <v>3</v>
      </c>
      <c r="G47" s="40">
        <f>SUM(G17:G27)</f>
        <v>29.673000000000002</v>
      </c>
    </row>
    <row r="48" spans="1:7" ht="15.75" x14ac:dyDescent="0.2">
      <c r="A48" s="48"/>
      <c r="B48" s="22"/>
      <c r="C48" s="21"/>
      <c r="D48" s="21"/>
      <c r="E48" s="76"/>
      <c r="F48" s="74" t="s">
        <v>65</v>
      </c>
      <c r="G48" s="40">
        <f>SUM(G29:G34)</f>
        <v>187.25700000000001</v>
      </c>
    </row>
    <row r="49" spans="1:7" ht="15.75" x14ac:dyDescent="0.2">
      <c r="A49" s="48"/>
      <c r="B49" s="22"/>
      <c r="C49" s="21"/>
      <c r="D49" s="21"/>
      <c r="E49" s="76"/>
      <c r="F49" s="74" t="s">
        <v>66</v>
      </c>
      <c r="G49" s="40">
        <f>SUM(G36:G39)</f>
        <v>183.57700000000003</v>
      </c>
    </row>
    <row r="50" spans="1:7" s="82" customFormat="1" ht="16.5" customHeight="1" x14ac:dyDescent="0.25">
      <c r="A50" s="77"/>
      <c r="B50" s="78"/>
      <c r="C50" s="79"/>
      <c r="D50" s="79"/>
      <c r="E50" s="80"/>
      <c r="F50" s="83" t="s">
        <v>63</v>
      </c>
      <c r="G50" s="81">
        <f>SUM(G41:G44)</f>
        <v>5.8603999999999994</v>
      </c>
    </row>
    <row r="51" spans="1:7" s="88" customFormat="1" ht="7.5" customHeight="1" x14ac:dyDescent="0.25">
      <c r="A51" s="85"/>
      <c r="B51" s="84"/>
      <c r="C51" s="85"/>
      <c r="D51" s="85"/>
      <c r="E51" s="85"/>
      <c r="F51" s="86"/>
      <c r="G51" s="87"/>
    </row>
  </sheetData>
  <mergeCells count="29">
    <mergeCell ref="B10:B11"/>
    <mergeCell ref="B12:B15"/>
    <mergeCell ref="C12:C13"/>
    <mergeCell ref="F1:G1"/>
    <mergeCell ref="A3:G3"/>
    <mergeCell ref="A5:A6"/>
    <mergeCell ref="B5:B6"/>
    <mergeCell ref="C5:C6"/>
    <mergeCell ref="D5:D6"/>
    <mergeCell ref="C14:C15"/>
    <mergeCell ref="C29:C31"/>
    <mergeCell ref="C32:C33"/>
    <mergeCell ref="C41:C43"/>
    <mergeCell ref="B16:B20"/>
    <mergeCell ref="C16:C18"/>
    <mergeCell ref="C19:C20"/>
    <mergeCell ref="C21:C23"/>
    <mergeCell ref="C24:C25"/>
    <mergeCell ref="B21:B25"/>
    <mergeCell ref="A8:A25"/>
    <mergeCell ref="C10:C11"/>
    <mergeCell ref="A36:A38"/>
    <mergeCell ref="B36:B38"/>
    <mergeCell ref="C36:C38"/>
    <mergeCell ref="A41:A43"/>
    <mergeCell ref="B41:B43"/>
    <mergeCell ref="A26:A27"/>
    <mergeCell ref="A29:A33"/>
    <mergeCell ref="B29:B33"/>
  </mergeCells>
  <pageMargins left="0.78740157480314965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90" zoomScaleNormal="90" workbookViewId="0">
      <selection activeCell="R47" sqref="R47"/>
    </sheetView>
  </sheetViews>
  <sheetFormatPr defaultRowHeight="12.75" x14ac:dyDescent="0.2"/>
  <cols>
    <col min="1" max="1" width="4.7109375" customWidth="1"/>
    <col min="2" max="2" width="21.7109375" customWidth="1"/>
    <col min="3" max="3" width="9.7109375" customWidth="1"/>
    <col min="4" max="4" width="9.28515625" customWidth="1"/>
    <col min="5" max="5" width="11.5703125" customWidth="1"/>
    <col min="6" max="6" width="17.42578125" customWidth="1"/>
    <col min="7" max="7" width="17.5703125" customWidth="1"/>
  </cols>
  <sheetData>
    <row r="1" spans="1:7" ht="13.5" customHeight="1" x14ac:dyDescent="0.2">
      <c r="A1" s="1"/>
      <c r="B1" s="2"/>
      <c r="C1" s="2"/>
      <c r="D1" s="2"/>
      <c r="E1" s="2"/>
      <c r="G1" s="36" t="s">
        <v>61</v>
      </c>
    </row>
    <row r="2" spans="1:7" ht="30" customHeight="1" x14ac:dyDescent="0.2">
      <c r="A2" s="112" t="s">
        <v>70</v>
      </c>
      <c r="B2" s="112"/>
      <c r="C2" s="112"/>
      <c r="D2" s="112"/>
      <c r="E2" s="112"/>
      <c r="F2" s="112"/>
      <c r="G2" s="112"/>
    </row>
    <row r="3" spans="1:7" ht="13.5" customHeight="1" x14ac:dyDescent="0.2">
      <c r="A3" s="112" t="s">
        <v>71</v>
      </c>
      <c r="B3" s="112"/>
      <c r="C3" s="112"/>
      <c r="D3" s="112"/>
      <c r="E3" s="112"/>
      <c r="F3" s="112"/>
      <c r="G3" s="112"/>
    </row>
    <row r="4" spans="1:7" ht="7.5" customHeight="1" x14ac:dyDescent="0.2">
      <c r="A4" s="1"/>
      <c r="B4" s="31"/>
      <c r="C4" s="31"/>
      <c r="D4" s="31"/>
      <c r="E4" s="31"/>
    </row>
    <row r="5" spans="1:7" ht="34.5" customHeight="1" x14ac:dyDescent="0.2">
      <c r="A5" s="113" t="s">
        <v>55</v>
      </c>
      <c r="B5" s="113" t="s">
        <v>6</v>
      </c>
      <c r="C5" s="113" t="s">
        <v>56</v>
      </c>
      <c r="D5" s="113" t="s">
        <v>57</v>
      </c>
      <c r="E5" s="113" t="s">
        <v>58</v>
      </c>
      <c r="F5" s="115" t="s">
        <v>62</v>
      </c>
      <c r="G5" s="115" t="s">
        <v>60</v>
      </c>
    </row>
    <row r="6" spans="1:7" ht="15.4" customHeight="1" x14ac:dyDescent="0.2">
      <c r="A6" s="114"/>
      <c r="B6" s="114"/>
      <c r="C6" s="114"/>
      <c r="D6" s="114"/>
      <c r="E6" s="114"/>
      <c r="F6" s="115"/>
      <c r="G6" s="115"/>
    </row>
    <row r="7" spans="1:7" ht="10.9" customHeight="1" x14ac:dyDescent="0.2">
      <c r="A7" s="5">
        <v>1</v>
      </c>
      <c r="B7" s="5">
        <f>+A7+1</f>
        <v>2</v>
      </c>
      <c r="C7" s="5">
        <f>+B7+1</f>
        <v>3</v>
      </c>
      <c r="D7" s="5">
        <f>+C7+1</f>
        <v>4</v>
      </c>
      <c r="E7" s="5">
        <f>+D7+1</f>
        <v>5</v>
      </c>
      <c r="F7" s="56">
        <v>6</v>
      </c>
      <c r="G7" s="56">
        <v>7</v>
      </c>
    </row>
    <row r="8" spans="1:7" ht="12.4" customHeight="1" x14ac:dyDescent="0.2">
      <c r="A8" s="116">
        <v>1</v>
      </c>
      <c r="B8" s="113" t="s">
        <v>0</v>
      </c>
      <c r="C8" s="113" t="s">
        <v>8</v>
      </c>
      <c r="D8" s="6">
        <v>1150</v>
      </c>
      <c r="E8" s="10">
        <v>1000</v>
      </c>
      <c r="F8" s="59"/>
      <c r="G8" s="62"/>
    </row>
    <row r="9" spans="1:7" ht="12.4" customHeight="1" x14ac:dyDescent="0.2">
      <c r="A9" s="117"/>
      <c r="B9" s="119"/>
      <c r="C9" s="119"/>
      <c r="D9" s="6">
        <v>750</v>
      </c>
      <c r="E9" s="10">
        <v>600</v>
      </c>
      <c r="F9" s="59"/>
      <c r="G9" s="62"/>
    </row>
    <row r="10" spans="1:7" ht="12.4" customHeight="1" x14ac:dyDescent="0.2">
      <c r="A10" s="117"/>
      <c r="B10" s="119"/>
      <c r="C10" s="119"/>
      <c r="D10" s="5" t="s">
        <v>9</v>
      </c>
      <c r="E10" s="10">
        <v>500</v>
      </c>
      <c r="F10" s="59"/>
      <c r="G10" s="62"/>
    </row>
    <row r="11" spans="1:7" ht="12.4" customHeight="1" x14ac:dyDescent="0.2">
      <c r="A11" s="117"/>
      <c r="B11" s="119"/>
      <c r="C11" s="119"/>
      <c r="D11" s="5">
        <v>330</v>
      </c>
      <c r="E11" s="10">
        <v>250</v>
      </c>
      <c r="F11" s="59"/>
      <c r="G11" s="62"/>
    </row>
    <row r="12" spans="1:7" ht="12.4" customHeight="1" x14ac:dyDescent="0.2">
      <c r="A12" s="117"/>
      <c r="B12" s="119"/>
      <c r="C12" s="119"/>
      <c r="D12" s="27">
        <v>220</v>
      </c>
      <c r="E12" s="10">
        <v>210</v>
      </c>
      <c r="F12" s="59"/>
      <c r="G12" s="62"/>
    </row>
    <row r="13" spans="1:7" ht="12.4" customHeight="1" x14ac:dyDescent="0.2">
      <c r="A13" s="117"/>
      <c r="B13" s="119"/>
      <c r="C13" s="119"/>
      <c r="D13" s="69" t="s">
        <v>10</v>
      </c>
      <c r="E13" s="43">
        <v>105</v>
      </c>
      <c r="F13" s="53">
        <v>7</v>
      </c>
      <c r="G13" s="54">
        <f>PRODUCT(E13:F13)</f>
        <v>735</v>
      </c>
    </row>
    <row r="14" spans="1:7" ht="12.4" customHeight="1" x14ac:dyDescent="0.2">
      <c r="A14" s="118"/>
      <c r="B14" s="114"/>
      <c r="C14" s="114"/>
      <c r="D14" s="69">
        <v>35</v>
      </c>
      <c r="E14" s="43">
        <v>75</v>
      </c>
      <c r="F14" s="53">
        <v>25</v>
      </c>
      <c r="G14" s="54">
        <f>PRODUCT(E14:F14)</f>
        <v>1875</v>
      </c>
    </row>
    <row r="15" spans="1:7" ht="12.4" customHeight="1" x14ac:dyDescent="0.2">
      <c r="A15" s="116">
        <v>2</v>
      </c>
      <c r="B15" s="113" t="s">
        <v>11</v>
      </c>
      <c r="C15" s="113" t="s">
        <v>12</v>
      </c>
      <c r="D15" s="6">
        <v>1150</v>
      </c>
      <c r="E15" s="10">
        <v>60</v>
      </c>
      <c r="F15" s="59"/>
      <c r="G15" s="62"/>
    </row>
    <row r="16" spans="1:7" ht="12.4" customHeight="1" x14ac:dyDescent="0.2">
      <c r="A16" s="117"/>
      <c r="B16" s="119"/>
      <c r="C16" s="119"/>
      <c r="D16" s="6">
        <v>750</v>
      </c>
      <c r="E16" s="10">
        <v>43</v>
      </c>
      <c r="F16" s="59"/>
      <c r="G16" s="62"/>
    </row>
    <row r="17" spans="1:7" ht="12.4" customHeight="1" x14ac:dyDescent="0.2">
      <c r="A17" s="117"/>
      <c r="B17" s="119"/>
      <c r="C17" s="119"/>
      <c r="D17" s="5" t="s">
        <v>9</v>
      </c>
      <c r="E17" s="10">
        <v>28</v>
      </c>
      <c r="F17" s="59"/>
      <c r="G17" s="62"/>
    </row>
    <row r="18" spans="1:7" ht="12.4" customHeight="1" x14ac:dyDescent="0.2">
      <c r="A18" s="117"/>
      <c r="B18" s="119"/>
      <c r="C18" s="119"/>
      <c r="D18" s="5">
        <v>330</v>
      </c>
      <c r="E18" s="10">
        <v>18</v>
      </c>
      <c r="F18" s="59"/>
      <c r="G18" s="62"/>
    </row>
    <row r="19" spans="1:7" ht="12.4" customHeight="1" x14ac:dyDescent="0.2">
      <c r="A19" s="117"/>
      <c r="B19" s="119"/>
      <c r="C19" s="119"/>
      <c r="D19" s="27">
        <v>220</v>
      </c>
      <c r="E19" s="10">
        <v>14</v>
      </c>
      <c r="F19" s="59"/>
      <c r="G19" s="62"/>
    </row>
    <row r="20" spans="1:7" ht="12.4" customHeight="1" x14ac:dyDescent="0.2">
      <c r="A20" s="117"/>
      <c r="B20" s="119"/>
      <c r="C20" s="119"/>
      <c r="D20" s="69" t="s">
        <v>10</v>
      </c>
      <c r="E20" s="43">
        <v>7.8</v>
      </c>
      <c r="F20" s="53">
        <v>13</v>
      </c>
      <c r="G20" s="54">
        <f>PRODUCT(E20:F20)</f>
        <v>101.39999999999999</v>
      </c>
    </row>
    <row r="21" spans="1:7" ht="12.4" customHeight="1" x14ac:dyDescent="0.2">
      <c r="A21" s="117"/>
      <c r="B21" s="119"/>
      <c r="C21" s="119"/>
      <c r="D21" s="69">
        <v>35</v>
      </c>
      <c r="E21" s="43">
        <v>2.1</v>
      </c>
      <c r="F21" s="53">
        <v>58</v>
      </c>
      <c r="G21" s="54">
        <f>PRODUCT(E21:F21)</f>
        <v>121.80000000000001</v>
      </c>
    </row>
    <row r="22" spans="1:7" ht="12.4" customHeight="1" x14ac:dyDescent="0.2">
      <c r="A22" s="118"/>
      <c r="B22" s="119"/>
      <c r="C22" s="114"/>
      <c r="D22" s="44" t="s">
        <v>13</v>
      </c>
      <c r="E22" s="45">
        <v>1</v>
      </c>
      <c r="F22" s="53">
        <v>49</v>
      </c>
      <c r="G22" s="54">
        <f>PRODUCT(E22:F22)</f>
        <v>49</v>
      </c>
    </row>
    <row r="23" spans="1:7" ht="12.4" customHeight="1" x14ac:dyDescent="0.2">
      <c r="A23" s="116">
        <v>3</v>
      </c>
      <c r="B23" s="113" t="s">
        <v>14</v>
      </c>
      <c r="C23" s="113" t="s">
        <v>15</v>
      </c>
      <c r="D23" s="6">
        <v>1150</v>
      </c>
      <c r="E23" s="5">
        <v>180</v>
      </c>
      <c r="F23" s="59"/>
      <c r="G23" s="62"/>
    </row>
    <row r="24" spans="1:7" ht="12.4" customHeight="1" x14ac:dyDescent="0.2">
      <c r="A24" s="117"/>
      <c r="B24" s="119"/>
      <c r="C24" s="119"/>
      <c r="D24" s="6">
        <v>750</v>
      </c>
      <c r="E24" s="5">
        <v>130</v>
      </c>
      <c r="F24" s="59"/>
      <c r="G24" s="62"/>
    </row>
    <row r="25" spans="1:7" ht="12.4" customHeight="1" x14ac:dyDescent="0.2">
      <c r="A25" s="117"/>
      <c r="B25" s="119"/>
      <c r="C25" s="119"/>
      <c r="D25" s="5" t="s">
        <v>9</v>
      </c>
      <c r="E25" s="10">
        <v>88</v>
      </c>
      <c r="F25" s="59"/>
      <c r="G25" s="62"/>
    </row>
    <row r="26" spans="1:7" ht="12.4" customHeight="1" x14ac:dyDescent="0.2">
      <c r="A26" s="117"/>
      <c r="B26" s="119"/>
      <c r="C26" s="119"/>
      <c r="D26" s="5">
        <v>330</v>
      </c>
      <c r="E26" s="10">
        <v>66</v>
      </c>
      <c r="F26" s="59"/>
      <c r="G26" s="62"/>
    </row>
    <row r="27" spans="1:7" ht="12.4" customHeight="1" x14ac:dyDescent="0.2">
      <c r="A27" s="117"/>
      <c r="B27" s="119"/>
      <c r="C27" s="119"/>
      <c r="D27" s="27">
        <v>220</v>
      </c>
      <c r="E27" s="10">
        <v>43</v>
      </c>
      <c r="F27" s="59"/>
      <c r="G27" s="62"/>
    </row>
    <row r="28" spans="1:7" ht="12.4" customHeight="1" x14ac:dyDescent="0.2">
      <c r="A28" s="117"/>
      <c r="B28" s="119"/>
      <c r="C28" s="119"/>
      <c r="D28" s="69" t="s">
        <v>10</v>
      </c>
      <c r="E28" s="43">
        <v>26</v>
      </c>
      <c r="F28" s="53">
        <v>0</v>
      </c>
      <c r="G28" s="54">
        <f>PRODUCT(E28:F28)</f>
        <v>0</v>
      </c>
    </row>
    <row r="29" spans="1:7" ht="12.4" customHeight="1" x14ac:dyDescent="0.2">
      <c r="A29" s="117"/>
      <c r="B29" s="119"/>
      <c r="C29" s="119"/>
      <c r="D29" s="69">
        <v>35</v>
      </c>
      <c r="E29" s="43">
        <v>11</v>
      </c>
      <c r="F29" s="53">
        <v>0</v>
      </c>
      <c r="G29" s="54">
        <f>PRODUCT(E29:F29)</f>
        <v>0</v>
      </c>
    </row>
    <row r="30" spans="1:7" ht="12.4" customHeight="1" x14ac:dyDescent="0.2">
      <c r="A30" s="118"/>
      <c r="B30" s="119"/>
      <c r="C30" s="114"/>
      <c r="D30" s="67" t="s">
        <v>13</v>
      </c>
      <c r="E30" s="68">
        <v>5.5</v>
      </c>
      <c r="F30" s="59"/>
      <c r="G30" s="62"/>
    </row>
    <row r="31" spans="1:7" ht="12.4" customHeight="1" x14ac:dyDescent="0.2">
      <c r="A31" s="116">
        <v>4</v>
      </c>
      <c r="B31" s="113" t="s">
        <v>16</v>
      </c>
      <c r="C31" s="113" t="s">
        <v>17</v>
      </c>
      <c r="D31" s="27">
        <v>220</v>
      </c>
      <c r="E31" s="5">
        <v>23</v>
      </c>
      <c r="F31" s="59"/>
      <c r="G31" s="62"/>
    </row>
    <row r="32" spans="1:7" ht="12.4" customHeight="1" x14ac:dyDescent="0.2">
      <c r="A32" s="117"/>
      <c r="B32" s="119"/>
      <c r="C32" s="119"/>
      <c r="D32" s="69" t="s">
        <v>10</v>
      </c>
      <c r="E32" s="38">
        <v>14</v>
      </c>
      <c r="F32" s="53">
        <v>13</v>
      </c>
      <c r="G32" s="54">
        <f>PRODUCT(E32:F32)</f>
        <v>182</v>
      </c>
    </row>
    <row r="33" spans="1:7" ht="12.4" customHeight="1" x14ac:dyDescent="0.2">
      <c r="A33" s="117"/>
      <c r="B33" s="119"/>
      <c r="C33" s="119"/>
      <c r="D33" s="69">
        <v>35</v>
      </c>
      <c r="E33" s="38">
        <v>6.4</v>
      </c>
      <c r="F33" s="53">
        <v>66</v>
      </c>
      <c r="G33" s="54">
        <f>PRODUCT(E33:F33)</f>
        <v>422.40000000000003</v>
      </c>
    </row>
    <row r="34" spans="1:7" ht="12.4" customHeight="1" x14ac:dyDescent="0.2">
      <c r="A34" s="118"/>
      <c r="B34" s="114"/>
      <c r="C34" s="114"/>
      <c r="D34" s="44" t="s">
        <v>13</v>
      </c>
      <c r="E34" s="38">
        <v>3.1</v>
      </c>
      <c r="F34" s="53">
        <v>581</v>
      </c>
      <c r="G34" s="54">
        <f>PRODUCT(E34:F34)</f>
        <v>1801.1000000000001</v>
      </c>
    </row>
    <row r="35" spans="1:7" ht="12.4" customHeight="1" x14ac:dyDescent="0.2">
      <c r="A35" s="116">
        <v>5</v>
      </c>
      <c r="B35" s="113" t="s">
        <v>18</v>
      </c>
      <c r="C35" s="113" t="s">
        <v>12</v>
      </c>
      <c r="D35" s="27" t="s">
        <v>9</v>
      </c>
      <c r="E35" s="10">
        <v>35</v>
      </c>
      <c r="F35" s="59"/>
      <c r="G35" s="62"/>
    </row>
    <row r="36" spans="1:7" ht="12.4" customHeight="1" x14ac:dyDescent="0.2">
      <c r="A36" s="117"/>
      <c r="B36" s="119"/>
      <c r="C36" s="119"/>
      <c r="D36" s="27">
        <v>330</v>
      </c>
      <c r="E36" s="5">
        <v>24</v>
      </c>
      <c r="F36" s="59"/>
      <c r="G36" s="62"/>
    </row>
    <row r="37" spans="1:7" ht="12.4" customHeight="1" x14ac:dyDescent="0.2">
      <c r="A37" s="117"/>
      <c r="B37" s="119"/>
      <c r="C37" s="119"/>
      <c r="D37" s="27">
        <v>220</v>
      </c>
      <c r="E37" s="5">
        <v>19</v>
      </c>
      <c r="F37" s="59"/>
      <c r="G37" s="62"/>
    </row>
    <row r="38" spans="1:7" ht="12.4" customHeight="1" x14ac:dyDescent="0.2">
      <c r="A38" s="117"/>
      <c r="B38" s="119"/>
      <c r="C38" s="119"/>
      <c r="D38" s="5" t="s">
        <v>10</v>
      </c>
      <c r="E38" s="72">
        <v>9.5</v>
      </c>
      <c r="F38" s="70"/>
      <c r="G38" s="71"/>
    </row>
    <row r="39" spans="1:7" ht="12.4" customHeight="1" x14ac:dyDescent="0.2">
      <c r="A39" s="117"/>
      <c r="B39" s="114"/>
      <c r="C39" s="114"/>
      <c r="D39" s="5">
        <v>35</v>
      </c>
      <c r="E39" s="38">
        <v>4.7</v>
      </c>
      <c r="F39" s="53">
        <v>4</v>
      </c>
      <c r="G39" s="54">
        <f>PRODUCT(E39:F39)</f>
        <v>18.8</v>
      </c>
    </row>
    <row r="40" spans="1:7" ht="12.4" customHeight="1" x14ac:dyDescent="0.2">
      <c r="A40" s="10">
        <v>6</v>
      </c>
      <c r="B40" s="5" t="s">
        <v>19</v>
      </c>
      <c r="C40" s="5" t="s">
        <v>17</v>
      </c>
      <c r="D40" s="32" t="s">
        <v>13</v>
      </c>
      <c r="E40" s="38">
        <v>2.2999999999999998</v>
      </c>
      <c r="F40" s="53">
        <v>16</v>
      </c>
      <c r="G40" s="54">
        <f>PRODUCT(E40:F40)</f>
        <v>36.799999999999997</v>
      </c>
    </row>
    <row r="41" spans="1:7" ht="25.15" customHeight="1" x14ac:dyDescent="0.2">
      <c r="A41" s="10">
        <v>7</v>
      </c>
      <c r="B41" s="26" t="s">
        <v>67</v>
      </c>
      <c r="C41" s="5" t="s">
        <v>17</v>
      </c>
      <c r="D41" s="28" t="s">
        <v>13</v>
      </c>
      <c r="E41" s="5">
        <v>26</v>
      </c>
      <c r="F41" s="59"/>
      <c r="G41" s="62"/>
    </row>
    <row r="42" spans="1:7" ht="12.4" customHeight="1" x14ac:dyDescent="0.2">
      <c r="A42" s="10">
        <v>8</v>
      </c>
      <c r="B42" s="26" t="s">
        <v>20</v>
      </c>
      <c r="C42" s="5" t="s">
        <v>17</v>
      </c>
      <c r="D42" s="28" t="s">
        <v>13</v>
      </c>
      <c r="E42" s="5">
        <v>48</v>
      </c>
      <c r="F42" s="59"/>
      <c r="G42" s="62"/>
    </row>
    <row r="43" spans="1:7" ht="12.4" customHeight="1" x14ac:dyDescent="0.2">
      <c r="A43" s="117">
        <v>9</v>
      </c>
      <c r="B43" s="119" t="s">
        <v>21</v>
      </c>
      <c r="C43" s="119" t="s">
        <v>22</v>
      </c>
      <c r="D43" s="29">
        <v>35</v>
      </c>
      <c r="E43" s="3">
        <v>2.4</v>
      </c>
      <c r="F43" s="59"/>
      <c r="G43" s="62"/>
    </row>
    <row r="44" spans="1:7" ht="12.4" customHeight="1" x14ac:dyDescent="0.2">
      <c r="A44" s="118"/>
      <c r="B44" s="114"/>
      <c r="C44" s="114"/>
      <c r="D44" s="46" t="s">
        <v>13</v>
      </c>
      <c r="E44" s="38">
        <v>2.4</v>
      </c>
      <c r="F44" s="53">
        <v>1.7</v>
      </c>
      <c r="G44" s="55">
        <f>PRODUCT(E44:F44)</f>
        <v>4.08</v>
      </c>
    </row>
    <row r="45" spans="1:7" ht="12.4" customHeight="1" x14ac:dyDescent="0.2">
      <c r="A45" s="10">
        <v>10</v>
      </c>
      <c r="B45" s="5" t="s">
        <v>23</v>
      </c>
      <c r="C45" s="5" t="s">
        <v>2</v>
      </c>
      <c r="D45" s="46" t="s">
        <v>13</v>
      </c>
      <c r="E45" s="69">
        <v>2.5</v>
      </c>
      <c r="F45" s="53">
        <v>4</v>
      </c>
      <c r="G45" s="54">
        <f>PRODUCT(E45:F45)</f>
        <v>10</v>
      </c>
    </row>
    <row r="46" spans="1:7" ht="24" customHeight="1" x14ac:dyDescent="0.2">
      <c r="A46" s="10">
        <v>11</v>
      </c>
      <c r="B46" s="5" t="s">
        <v>54</v>
      </c>
      <c r="C46" s="5" t="s">
        <v>24</v>
      </c>
      <c r="D46" s="46" t="s">
        <v>13</v>
      </c>
      <c r="E46" s="38">
        <v>2.2999999999999998</v>
      </c>
      <c r="F46" s="53">
        <v>23</v>
      </c>
      <c r="G46" s="54">
        <f>PRODUCT(E46:F46)</f>
        <v>52.9</v>
      </c>
    </row>
    <row r="47" spans="1:7" ht="24" customHeight="1" x14ac:dyDescent="0.2">
      <c r="A47" s="10">
        <v>12</v>
      </c>
      <c r="B47" s="5" t="s">
        <v>25</v>
      </c>
      <c r="C47" s="5" t="s">
        <v>24</v>
      </c>
      <c r="D47" s="46" t="s">
        <v>13</v>
      </c>
      <c r="E47" s="38">
        <v>3</v>
      </c>
      <c r="F47" s="53">
        <v>5</v>
      </c>
      <c r="G47" s="54">
        <f>PRODUCT(E47:F47)</f>
        <v>15</v>
      </c>
    </row>
    <row r="48" spans="1:7" ht="24" customHeight="1" x14ac:dyDescent="0.2">
      <c r="A48" s="10">
        <v>13</v>
      </c>
      <c r="B48" s="5" t="s">
        <v>50</v>
      </c>
      <c r="C48" s="5" t="s">
        <v>1</v>
      </c>
      <c r="D48" s="34">
        <v>35</v>
      </c>
      <c r="E48" s="33">
        <v>3.5</v>
      </c>
      <c r="F48" s="59"/>
      <c r="G48" s="62"/>
    </row>
    <row r="49" spans="1:8" ht="15" hidden="1" customHeight="1" x14ac:dyDescent="0.2">
      <c r="A49" s="10"/>
      <c r="B49" s="120" t="s">
        <v>59</v>
      </c>
      <c r="C49" s="121"/>
      <c r="D49" s="121"/>
      <c r="E49" s="121"/>
      <c r="F49" s="53"/>
      <c r="G49" s="54"/>
    </row>
    <row r="50" spans="1:8" ht="15" customHeight="1" x14ac:dyDescent="0.2">
      <c r="A50" s="10"/>
      <c r="B50" s="122"/>
      <c r="C50" s="123"/>
      <c r="D50" s="123"/>
      <c r="E50" s="123"/>
      <c r="F50" s="53" t="s">
        <v>69</v>
      </c>
      <c r="G50" s="55">
        <f>SUM(G8:G47)</f>
        <v>5425.2800000000007</v>
      </c>
      <c r="H50" s="73"/>
    </row>
    <row r="51" spans="1:8" ht="12.4" customHeight="1" x14ac:dyDescent="0.2">
      <c r="A51" s="60"/>
      <c r="B51" s="37"/>
      <c r="C51" s="37"/>
      <c r="D51" s="37"/>
      <c r="E51" s="37"/>
      <c r="F51" s="53" t="s">
        <v>3</v>
      </c>
      <c r="G51" s="55">
        <f>SUM(G13,G20,G28,G32,G38)</f>
        <v>1018.4</v>
      </c>
      <c r="H51" s="73"/>
    </row>
    <row r="52" spans="1:8" ht="12.4" customHeight="1" x14ac:dyDescent="0.2">
      <c r="A52" s="49"/>
      <c r="B52" s="30"/>
      <c r="C52" s="35"/>
      <c r="D52" s="35"/>
      <c r="E52" s="35"/>
      <c r="F52" s="53" t="s">
        <v>65</v>
      </c>
      <c r="G52" s="55">
        <f>SUM(G14,G21,G29,G33,G39,G43,G48)</f>
        <v>2438</v>
      </c>
      <c r="H52" s="73"/>
    </row>
    <row r="53" spans="1:8" ht="12.4" customHeight="1" x14ac:dyDescent="0.2">
      <c r="A53" s="49"/>
      <c r="B53" s="30"/>
      <c r="C53" s="35"/>
      <c r="D53" s="35"/>
      <c r="E53" s="35"/>
      <c r="F53" s="53" t="s">
        <v>66</v>
      </c>
      <c r="G53" s="55">
        <f>SUM(G22,G30,G34,G40:G42,G44:G47)</f>
        <v>1968.88</v>
      </c>
      <c r="H53" s="73"/>
    </row>
    <row r="54" spans="1:8" ht="12.4" customHeight="1" x14ac:dyDescent="0.2">
      <c r="A54" s="50"/>
      <c r="B54" s="51"/>
      <c r="C54" s="52"/>
      <c r="D54" s="52"/>
      <c r="E54" s="52"/>
      <c r="F54" s="53" t="s">
        <v>63</v>
      </c>
      <c r="G54" s="53">
        <v>0</v>
      </c>
    </row>
    <row r="55" spans="1:8" ht="10.5" customHeight="1" x14ac:dyDescent="0.2"/>
  </sheetData>
  <mergeCells count="29">
    <mergeCell ref="B49:E49"/>
    <mergeCell ref="B50:E50"/>
    <mergeCell ref="A35:A39"/>
    <mergeCell ref="B35:B39"/>
    <mergeCell ref="C35:C39"/>
    <mergeCell ref="A43:A44"/>
    <mergeCell ref="B43:B44"/>
    <mergeCell ref="C43:C44"/>
    <mergeCell ref="A23:A30"/>
    <mergeCell ref="B23:B30"/>
    <mergeCell ref="C23:C30"/>
    <mergeCell ref="A31:A34"/>
    <mergeCell ref="B31:B34"/>
    <mergeCell ref="C31:C34"/>
    <mergeCell ref="A8:A14"/>
    <mergeCell ref="B8:B14"/>
    <mergeCell ref="C8:C14"/>
    <mergeCell ref="A15:A22"/>
    <mergeCell ref="B15:B22"/>
    <mergeCell ref="C15:C22"/>
    <mergeCell ref="A2:G2"/>
    <mergeCell ref="A5:A6"/>
    <mergeCell ref="B5:B6"/>
    <mergeCell ref="C5:C6"/>
    <mergeCell ref="D5:D6"/>
    <mergeCell ref="E5:E6"/>
    <mergeCell ref="F5:F6"/>
    <mergeCell ref="G5:G6"/>
    <mergeCell ref="A3:G3"/>
  </mergeCells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П-2.1 на 406,367</vt:lpstr>
      <vt:lpstr>П-2.2 на 5425,28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Максим Тамбовский</cp:lastModifiedBy>
  <cp:lastPrinted>2024-04-04T12:40:47Z</cp:lastPrinted>
  <dcterms:created xsi:type="dcterms:W3CDTF">1996-10-08T23:32:33Z</dcterms:created>
  <dcterms:modified xsi:type="dcterms:W3CDTF">2024-04-05T01:45:21Z</dcterms:modified>
</cp:coreProperties>
</file>