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\обменник\РАСКРЫТИЕ ИНФОРМАЦИИ\на сайт\19_г\1. Баланс электрической энергии и мощности\"/>
    </mc:Choice>
  </mc:AlternateContent>
  <xr:revisionPtr revIDLastSave="0" documentId="8_{2EDA5D22-33BA-4081-B444-4C143DF47B34}" xr6:coauthVersionLast="47" xr6:coauthVersionMax="47" xr10:uidLastSave="{00000000-0000-0000-0000-000000000000}"/>
  <bookViews>
    <workbookView xWindow="-120" yWindow="-120" windowWidth="29040" windowHeight="15720" tabRatio="854" activeTab="1"/>
  </bookViews>
  <sheets>
    <sheet name="Сбыт 2025 год" sheetId="72" r:id="rId1"/>
    <sheet name="ЭПК 2025 год" sheetId="7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74" l="1"/>
  <c r="C13" i="74"/>
  <c r="C20" i="72"/>
  <c r="E19" i="72"/>
  <c r="F19" i="72"/>
  <c r="E18" i="72"/>
  <c r="F18" i="72"/>
  <c r="E17" i="72"/>
  <c r="E20" i="72"/>
  <c r="D20" i="72"/>
  <c r="E16" i="72"/>
  <c r="F16" i="72"/>
  <c r="F15" i="72"/>
  <c r="F20" i="72"/>
  <c r="E14" i="72"/>
  <c r="F14" i="72"/>
  <c r="C13" i="72"/>
  <c r="E12" i="72"/>
  <c r="F12" i="72"/>
  <c r="E11" i="72"/>
  <c r="F11" i="72"/>
  <c r="E10" i="72"/>
  <c r="F10" i="72"/>
  <c r="E9" i="72"/>
  <c r="F9" i="72"/>
  <c r="E8" i="72"/>
  <c r="F8" i="72"/>
  <c r="E7" i="72"/>
  <c r="F7" i="72"/>
  <c r="E13" i="72"/>
  <c r="D13" i="72"/>
  <c r="F13" i="72"/>
  <c r="F17" i="72"/>
  <c r="F20" i="74"/>
  <c r="E20" i="74"/>
  <c r="D13" i="74"/>
  <c r="D20" i="74"/>
</calcChain>
</file>

<file path=xl/comments1.xml><?xml version="1.0" encoding="utf-8"?>
<comments xmlns="http://schemas.openxmlformats.org/spreadsheetml/2006/main">
  <authors>
    <author>Osokina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Osokina: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Osokina: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<sst xmlns="http://schemas.openxmlformats.org/spreadsheetml/2006/main" count="44" uniqueCount="23">
  <si>
    <t>Период</t>
  </si>
  <si>
    <t>№</t>
  </si>
  <si>
    <t>январь</t>
  </si>
  <si>
    <t>февраль</t>
  </si>
  <si>
    <t>март</t>
  </si>
  <si>
    <t>Количество                                            тыс. кВтч</t>
  </si>
  <si>
    <t>апрель</t>
  </si>
  <si>
    <t>май</t>
  </si>
  <si>
    <t>июнь</t>
  </si>
  <si>
    <t>июль</t>
  </si>
  <si>
    <t>август</t>
  </si>
  <si>
    <t>сентябрь</t>
  </si>
  <si>
    <t>Тариф (прогнозные нерегулируемые цены) руб/тыс.кВтч</t>
  </si>
  <si>
    <t>октябрь</t>
  </si>
  <si>
    <t>декабрь</t>
  </si>
  <si>
    <t>Сумма                                                                              без НДС                                                                            руб</t>
  </si>
  <si>
    <t>Сумма                                                                                                с НДС                                                                            руб</t>
  </si>
  <si>
    <t xml:space="preserve">ноябрь </t>
  </si>
  <si>
    <t>I полугодие 2023г</t>
  </si>
  <si>
    <t>за 2025 год</t>
  </si>
  <si>
    <t>2025 год</t>
  </si>
  <si>
    <t>Покупка электроэнергии в целях компенсации потерь в электрических сетях                                     АО "КузбассЭлектро" по договору №210051 от 01.01.2019г.                                                            с ПАО "Кузбассэнергосбыт"</t>
  </si>
  <si>
    <t>Покупка электроэнергии в целях компенсации потерь в электрических сетях ОАО "КузбассЭлектро" по договору №КП-1686/21/148/21-юр от 05.03.2021г. с 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</si>
</sst>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"/>
    <numFmt numFmtId="178" formatCode="#,##0.000000"/>
  </numFmts>
  <fonts count="6" x14ac:knownFonts="1">
    <font>
      <sz val="10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6" xfId="0" applyFont="1" applyBorder="1" applyAlignment="1">
      <alignment horizontal="center" vertical="center"/>
    </xf>
    <xf numFmtId="175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5" fontId="3" fillId="0" borderId="2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/>
    </xf>
    <xf numFmtId="175" fontId="3" fillId="0" borderId="8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5" fontId="3" fillId="0" borderId="14" xfId="0" applyNumberFormat="1" applyFont="1" applyFill="1" applyBorder="1" applyAlignment="1">
      <alignment horizontal="right" vertical="center"/>
    </xf>
    <xf numFmtId="178" fontId="3" fillId="0" borderId="14" xfId="0" applyNumberFormat="1" applyFont="1" applyFill="1" applyBorder="1" applyAlignment="1">
      <alignment horizontal="center" vertical="center"/>
    </xf>
    <xf numFmtId="175" fontId="2" fillId="0" borderId="3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175" fontId="2" fillId="0" borderId="15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right" vertical="center"/>
    </xf>
    <xf numFmtId="178" fontId="3" fillId="0" borderId="17" xfId="0" applyNumberFormat="1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2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175" fontId="3" fillId="0" borderId="8" xfId="0" applyNumberFormat="1" applyFont="1" applyFill="1" applyBorder="1" applyAlignment="1">
      <alignment horizontal="right" vertical="center"/>
    </xf>
    <xf numFmtId="178" fontId="3" fillId="0" borderId="8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175" fontId="2" fillId="0" borderId="15" xfId="0" applyNumberFormat="1" applyFont="1" applyFill="1" applyBorder="1" applyAlignment="1">
      <alignment horizontal="right" vertical="center"/>
    </xf>
    <xf numFmtId="178" fontId="2" fillId="0" borderId="15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2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workbookViewId="0">
      <selection activeCell="E22" sqref="E22"/>
    </sheetView>
  </sheetViews>
  <sheetFormatPr defaultRowHeight="12.75" outlineLevelRow="1" x14ac:dyDescent="0.2"/>
  <cols>
    <col min="1" max="1" width="5.7109375" customWidth="1"/>
    <col min="2" max="2" width="14.42578125" customWidth="1"/>
    <col min="3" max="3" width="14.140625" customWidth="1"/>
    <col min="4" max="4" width="25.7109375" customWidth="1"/>
    <col min="5" max="5" width="16.28515625" customWidth="1"/>
    <col min="6" max="6" width="16.85546875" customWidth="1"/>
    <col min="7" max="7" width="1.28515625" customWidth="1"/>
    <col min="8" max="8" width="3.140625" customWidth="1"/>
    <col min="9" max="9" width="4.7109375" customWidth="1"/>
  </cols>
  <sheetData>
    <row r="3" spans="1:11" ht="55.5" customHeight="1" x14ac:dyDescent="0.2">
      <c r="A3" s="50" t="s">
        <v>21</v>
      </c>
      <c r="B3" s="51"/>
      <c r="C3" s="51"/>
      <c r="D3" s="51"/>
      <c r="E3" s="51"/>
      <c r="F3" s="52"/>
    </row>
    <row r="4" spans="1:11" ht="13.15" customHeight="1" x14ac:dyDescent="0.2">
      <c r="A4" s="50" t="s">
        <v>19</v>
      </c>
      <c r="B4" s="51"/>
      <c r="C4" s="51"/>
      <c r="D4" s="51"/>
      <c r="E4" s="51"/>
      <c r="F4" s="51"/>
    </row>
    <row r="5" spans="1:11" ht="11.25" customHeight="1" thickBot="1" x14ac:dyDescent="0.25"/>
    <row r="6" spans="1:11" ht="58.5" customHeight="1" thickBot="1" x14ac:dyDescent="0.25">
      <c r="A6" s="1" t="s">
        <v>1</v>
      </c>
      <c r="B6" s="3" t="s">
        <v>0</v>
      </c>
      <c r="C6" s="3" t="s">
        <v>5</v>
      </c>
      <c r="D6" s="3" t="s">
        <v>12</v>
      </c>
      <c r="E6" s="16" t="s">
        <v>15</v>
      </c>
      <c r="F6" s="4" t="s">
        <v>16</v>
      </c>
    </row>
    <row r="7" spans="1:11" ht="19.899999999999999" customHeight="1" x14ac:dyDescent="0.2">
      <c r="A7" s="11">
        <v>1</v>
      </c>
      <c r="B7" s="12" t="s">
        <v>2</v>
      </c>
      <c r="C7" s="18">
        <v>1086.5070000000001</v>
      </c>
      <c r="D7" s="14">
        <v>3605.03</v>
      </c>
      <c r="E7" s="19">
        <f t="shared" ref="E7:E12" si="0">ROUND(C7*D7,2)</f>
        <v>3916890.33</v>
      </c>
      <c r="F7" s="13">
        <f t="shared" ref="F7:F12" si="1">ROUND(E7*1.2,2)</f>
        <v>4700268.4000000004</v>
      </c>
      <c r="J7" s="7"/>
      <c r="K7" s="7"/>
    </row>
    <row r="8" spans="1:11" ht="19.899999999999999" customHeight="1" x14ac:dyDescent="0.2">
      <c r="A8" s="8">
        <v>2</v>
      </c>
      <c r="B8" s="2" t="s">
        <v>3</v>
      </c>
      <c r="C8" s="9">
        <v>1035.1420000000001</v>
      </c>
      <c r="D8" s="6">
        <v>3900.1599970000002</v>
      </c>
      <c r="E8" s="26">
        <f t="shared" si="0"/>
        <v>4037219.42</v>
      </c>
      <c r="F8" s="31">
        <f t="shared" si="1"/>
        <v>4844663.3</v>
      </c>
      <c r="J8" s="7"/>
      <c r="K8" s="7"/>
    </row>
    <row r="9" spans="1:11" ht="19.899999999999999" customHeight="1" x14ac:dyDescent="0.2">
      <c r="A9" s="20">
        <v>3</v>
      </c>
      <c r="B9" s="21" t="s">
        <v>4</v>
      </c>
      <c r="C9" s="15">
        <v>1082.136</v>
      </c>
      <c r="D9" s="10">
        <v>3323.0700019999999</v>
      </c>
      <c r="E9" s="33">
        <f t="shared" si="0"/>
        <v>3596013.68</v>
      </c>
      <c r="F9" s="32">
        <f t="shared" si="1"/>
        <v>4315216.42</v>
      </c>
      <c r="J9" s="7"/>
      <c r="K9" s="7"/>
    </row>
    <row r="10" spans="1:11" ht="19.899999999999999" customHeight="1" x14ac:dyDescent="0.2">
      <c r="A10" s="8">
        <v>4</v>
      </c>
      <c r="B10" s="2" t="s">
        <v>6</v>
      </c>
      <c r="C10" s="9">
        <v>922.27800000000002</v>
      </c>
      <c r="D10" s="10">
        <v>3710.2400040000002</v>
      </c>
      <c r="E10" s="26">
        <f t="shared" si="0"/>
        <v>3421872.73</v>
      </c>
      <c r="F10" s="31">
        <f t="shared" si="1"/>
        <v>4106247.28</v>
      </c>
    </row>
    <row r="11" spans="1:11" ht="19.899999999999999" customHeight="1" x14ac:dyDescent="0.2">
      <c r="A11" s="8">
        <v>5</v>
      </c>
      <c r="B11" s="2" t="s">
        <v>7</v>
      </c>
      <c r="C11" s="15">
        <v>979.93700000000001</v>
      </c>
      <c r="D11" s="10">
        <v>3611.5299960000002</v>
      </c>
      <c r="E11" s="26">
        <f t="shared" si="0"/>
        <v>3539071.87</v>
      </c>
      <c r="F11" s="31">
        <f t="shared" si="1"/>
        <v>4246886.24</v>
      </c>
    </row>
    <row r="12" spans="1:11" ht="19.899999999999999" customHeight="1" x14ac:dyDescent="0.2">
      <c r="A12" s="8">
        <v>6</v>
      </c>
      <c r="B12" s="2" t="s">
        <v>8</v>
      </c>
      <c r="C12" s="15">
        <v>973.995</v>
      </c>
      <c r="D12" s="10">
        <v>3445.4999969999999</v>
      </c>
      <c r="E12" s="26">
        <f t="shared" si="0"/>
        <v>3355899.77</v>
      </c>
      <c r="F12" s="31">
        <f t="shared" si="1"/>
        <v>4027079.72</v>
      </c>
    </row>
    <row r="13" spans="1:11" ht="19.899999999999999" hidden="1" customHeight="1" outlineLevel="1" x14ac:dyDescent="0.2">
      <c r="A13" s="53" t="s">
        <v>18</v>
      </c>
      <c r="B13" s="54"/>
      <c r="C13" s="27">
        <f>SUM(C7:C12)</f>
        <v>6079.9949999999999</v>
      </c>
      <c r="D13" s="28">
        <f>ROUND(E13/C13,6)</f>
        <v>3596.5437139999999</v>
      </c>
      <c r="E13" s="36">
        <f>SUM(E7:E12)</f>
        <v>21866967.800000001</v>
      </c>
      <c r="F13" s="29">
        <f>SUM(F7:F12)</f>
        <v>26240361.359999999</v>
      </c>
    </row>
    <row r="14" spans="1:11" ht="19.899999999999999" customHeight="1" collapsed="1" x14ac:dyDescent="0.2">
      <c r="A14" s="8">
        <v>7</v>
      </c>
      <c r="B14" s="2" t="s">
        <v>9</v>
      </c>
      <c r="C14" s="15">
        <v>868.50599999999997</v>
      </c>
      <c r="D14" s="10">
        <v>3496.1600039999998</v>
      </c>
      <c r="E14" s="17">
        <f t="shared" ref="E14:E19" si="2">ROUND(C14*D14,2)</f>
        <v>3036435.94</v>
      </c>
      <c r="F14" s="5">
        <f t="shared" ref="F14:F19" si="3">ROUND(E14*1.2,2)</f>
        <v>3643723.13</v>
      </c>
    </row>
    <row r="15" spans="1:11" ht="19.899999999999999" customHeight="1" x14ac:dyDescent="0.2">
      <c r="A15" s="8">
        <v>8</v>
      </c>
      <c r="B15" s="2" t="s">
        <v>10</v>
      </c>
      <c r="C15" s="15">
        <v>952.70600000000002</v>
      </c>
      <c r="D15" s="10">
        <v>4001.1700040000001</v>
      </c>
      <c r="E15" s="26">
        <v>3992761.62</v>
      </c>
      <c r="F15" s="31">
        <f t="shared" si="3"/>
        <v>4791313.9400000004</v>
      </c>
    </row>
    <row r="16" spans="1:11" ht="19.899999999999999" customHeight="1" x14ac:dyDescent="0.2">
      <c r="A16" s="20">
        <v>9</v>
      </c>
      <c r="B16" s="21" t="s">
        <v>11</v>
      </c>
      <c r="C16" s="22">
        <v>994.96900000000005</v>
      </c>
      <c r="D16" s="23">
        <v>4148.7</v>
      </c>
      <c r="E16" s="33">
        <f t="shared" si="2"/>
        <v>4127827.89</v>
      </c>
      <c r="F16" s="32">
        <f t="shared" si="3"/>
        <v>4953393.47</v>
      </c>
    </row>
    <row r="17" spans="1:6" ht="19.899999999999999" customHeight="1" x14ac:dyDescent="0.2">
      <c r="A17" s="8">
        <v>10</v>
      </c>
      <c r="B17" s="2" t="s">
        <v>13</v>
      </c>
      <c r="C17" s="15">
        <v>764.15499999999997</v>
      </c>
      <c r="D17" s="10">
        <v>3852.1700049999999</v>
      </c>
      <c r="E17" s="26">
        <f t="shared" si="2"/>
        <v>2943654.97</v>
      </c>
      <c r="F17" s="31">
        <f t="shared" si="3"/>
        <v>3532385.96</v>
      </c>
    </row>
    <row r="18" spans="1:6" ht="19.899999999999999" customHeight="1" x14ac:dyDescent="0.2">
      <c r="A18" s="8">
        <v>11</v>
      </c>
      <c r="B18" s="2" t="s">
        <v>17</v>
      </c>
      <c r="C18" s="15">
        <v>884.14700000000005</v>
      </c>
      <c r="D18" s="10">
        <v>4286.6699989999997</v>
      </c>
      <c r="E18" s="26">
        <f t="shared" si="2"/>
        <v>3790046.42</v>
      </c>
      <c r="F18" s="31">
        <f t="shared" si="3"/>
        <v>4548055.7</v>
      </c>
    </row>
    <row r="19" spans="1:6" ht="19.899999999999999" customHeight="1" thickBot="1" x14ac:dyDescent="0.25">
      <c r="A19" s="8">
        <v>12</v>
      </c>
      <c r="B19" s="2" t="s">
        <v>14</v>
      </c>
      <c r="C19" s="15">
        <v>1001.252</v>
      </c>
      <c r="D19" s="30">
        <v>4189.7900030000001</v>
      </c>
      <c r="E19" s="26">
        <f t="shared" si="2"/>
        <v>4195035.62</v>
      </c>
      <c r="F19" s="31">
        <f t="shared" si="3"/>
        <v>5034042.74</v>
      </c>
    </row>
    <row r="20" spans="1:6" ht="19.899999999999999" customHeight="1" thickBot="1" x14ac:dyDescent="0.25">
      <c r="A20" s="55" t="s">
        <v>20</v>
      </c>
      <c r="B20" s="56"/>
      <c r="C20" s="24">
        <f>SUM(C7:C12,C14:C19)</f>
        <v>11545.730000000001</v>
      </c>
      <c r="D20" s="25">
        <f>ROUND(E20/C20,12)</f>
        <v>3806.8385680247202</v>
      </c>
      <c r="E20" s="34">
        <f>SUM(E7:E12,E14:E19)</f>
        <v>43952730.260000005</v>
      </c>
      <c r="F20" s="34">
        <f>SUM(F7:F12,F14:F19)</f>
        <v>52743276.300000004</v>
      </c>
    </row>
    <row r="22" spans="1:6" ht="15" x14ac:dyDescent="0.2">
      <c r="F22" s="35"/>
    </row>
  </sheetData>
  <mergeCells count="4">
    <mergeCell ref="A3:F3"/>
    <mergeCell ref="A4:F4"/>
    <mergeCell ref="A13:B13"/>
    <mergeCell ref="A20:B20"/>
  </mergeCells>
  <printOptions horizontalCentered="1"/>
  <pageMargins left="0.78740157480314965" right="0" top="0.19685039370078741" bottom="0.1968503937007874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22"/>
  <sheetViews>
    <sheetView tabSelected="1" workbookViewId="0">
      <selection activeCell="E24" sqref="E24"/>
    </sheetView>
  </sheetViews>
  <sheetFormatPr defaultRowHeight="12.75" outlineLevelRow="1" x14ac:dyDescent="0.2"/>
  <cols>
    <col min="1" max="1" width="5.7109375" customWidth="1"/>
    <col min="2" max="2" width="13.7109375" customWidth="1"/>
    <col min="3" max="3" width="10.42578125" customWidth="1"/>
    <col min="4" max="4" width="19.7109375" customWidth="1"/>
    <col min="5" max="5" width="14.7109375" customWidth="1"/>
    <col min="6" max="6" width="14.42578125" customWidth="1"/>
    <col min="7" max="7" width="4" customWidth="1"/>
  </cols>
  <sheetData>
    <row r="3" spans="1:8" ht="49.5" customHeight="1" x14ac:dyDescent="0.2">
      <c r="A3" s="50" t="s">
        <v>22</v>
      </c>
      <c r="B3" s="51"/>
      <c r="C3" s="51"/>
      <c r="D3" s="51"/>
      <c r="E3" s="51"/>
      <c r="F3" s="52"/>
      <c r="G3" s="38"/>
    </row>
    <row r="4" spans="1:8" ht="13.15" customHeight="1" x14ac:dyDescent="0.2">
      <c r="A4" s="50" t="s">
        <v>19</v>
      </c>
      <c r="B4" s="51"/>
      <c r="C4" s="51"/>
      <c r="D4" s="51"/>
      <c r="E4" s="51"/>
      <c r="F4" s="51"/>
      <c r="G4" s="37"/>
    </row>
    <row r="5" spans="1:8" ht="11.25" customHeight="1" thickBot="1" x14ac:dyDescent="0.25"/>
    <row r="6" spans="1:8" ht="58.5" customHeight="1" thickBot="1" x14ac:dyDescent="0.25">
      <c r="A6" s="1" t="s">
        <v>1</v>
      </c>
      <c r="B6" s="3" t="s">
        <v>0</v>
      </c>
      <c r="C6" s="3" t="s">
        <v>5</v>
      </c>
      <c r="D6" s="3" t="s">
        <v>12</v>
      </c>
      <c r="E6" s="16" t="s">
        <v>15</v>
      </c>
      <c r="F6" s="4" t="s">
        <v>16</v>
      </c>
      <c r="G6" s="47"/>
    </row>
    <row r="7" spans="1:8" ht="19.899999999999999" customHeight="1" x14ac:dyDescent="0.2">
      <c r="A7" s="11">
        <v>1</v>
      </c>
      <c r="B7" s="12" t="s">
        <v>2</v>
      </c>
      <c r="C7" s="39">
        <v>0.17</v>
      </c>
      <c r="D7" s="40">
        <v>3605.03</v>
      </c>
      <c r="E7" s="41">
        <v>612.86</v>
      </c>
      <c r="F7" s="32">
        <v>735.43</v>
      </c>
      <c r="G7" s="48"/>
      <c r="H7" s="7"/>
    </row>
    <row r="8" spans="1:8" ht="19.899999999999999" customHeight="1" x14ac:dyDescent="0.2">
      <c r="A8" s="8">
        <v>2</v>
      </c>
      <c r="B8" s="2" t="s">
        <v>3</v>
      </c>
      <c r="C8" s="15">
        <v>0.17100000000000001</v>
      </c>
      <c r="D8" s="10">
        <v>3900.16</v>
      </c>
      <c r="E8" s="41">
        <v>666.93</v>
      </c>
      <c r="F8" s="32">
        <v>800.32</v>
      </c>
      <c r="G8" s="48"/>
      <c r="H8" s="7"/>
    </row>
    <row r="9" spans="1:8" ht="19.899999999999999" customHeight="1" x14ac:dyDescent="0.2">
      <c r="A9" s="20">
        <v>3</v>
      </c>
      <c r="B9" s="21" t="s">
        <v>4</v>
      </c>
      <c r="C9" s="15">
        <v>0.185</v>
      </c>
      <c r="D9" s="10">
        <v>3323.07</v>
      </c>
      <c r="E9" s="41">
        <v>614.77</v>
      </c>
      <c r="F9" s="32">
        <v>737.72</v>
      </c>
      <c r="G9" s="48"/>
      <c r="H9" s="7"/>
    </row>
    <row r="10" spans="1:8" ht="19.899999999999999" customHeight="1" x14ac:dyDescent="0.2">
      <c r="A10" s="8">
        <v>4</v>
      </c>
      <c r="B10" s="2" t="s">
        <v>6</v>
      </c>
      <c r="C10" s="15">
        <v>0.112</v>
      </c>
      <c r="D10" s="10">
        <v>3710.2678571400002</v>
      </c>
      <c r="E10" s="42">
        <v>415.55</v>
      </c>
      <c r="F10" s="31">
        <v>498.66</v>
      </c>
      <c r="G10" s="48"/>
    </row>
    <row r="11" spans="1:8" ht="19.899999999999999" customHeight="1" x14ac:dyDescent="0.2">
      <c r="A11" s="8">
        <v>5</v>
      </c>
      <c r="B11" s="2" t="s">
        <v>7</v>
      </c>
      <c r="C11" s="15">
        <v>6.7000000000000004E-2</v>
      </c>
      <c r="D11" s="10">
        <v>3611.49253731</v>
      </c>
      <c r="E11" s="42">
        <v>241.97</v>
      </c>
      <c r="F11" s="31">
        <v>290.36</v>
      </c>
      <c r="G11" s="48"/>
    </row>
    <row r="12" spans="1:8" ht="19.899999999999999" customHeight="1" x14ac:dyDescent="0.2">
      <c r="A12" s="8">
        <v>6</v>
      </c>
      <c r="B12" s="2" t="s">
        <v>8</v>
      </c>
      <c r="C12" s="15">
        <v>29.792999999999999</v>
      </c>
      <c r="D12" s="10">
        <v>3445.5</v>
      </c>
      <c r="E12" s="42">
        <v>102651.79</v>
      </c>
      <c r="F12" s="31">
        <v>123182.15</v>
      </c>
      <c r="G12" s="48"/>
    </row>
    <row r="13" spans="1:8" ht="19.899999999999999" hidden="1" customHeight="1" outlineLevel="1" x14ac:dyDescent="0.2">
      <c r="A13" s="53" t="s">
        <v>18</v>
      </c>
      <c r="B13" s="54"/>
      <c r="C13" s="43">
        <f>SUM(C7:C12)</f>
        <v>30.497999999999998</v>
      </c>
      <c r="D13" s="44">
        <f>ROUND(E13/C13,6)</f>
        <v>3449.5334120000002</v>
      </c>
      <c r="E13" s="45">
        <v>105203.87</v>
      </c>
      <c r="F13" s="29">
        <v>126244.64</v>
      </c>
      <c r="G13" s="49"/>
    </row>
    <row r="14" spans="1:8" ht="19.899999999999999" customHeight="1" collapsed="1" x14ac:dyDescent="0.2">
      <c r="A14" s="8">
        <v>7</v>
      </c>
      <c r="B14" s="2" t="s">
        <v>9</v>
      </c>
      <c r="C14" s="15">
        <v>56.298000000000002</v>
      </c>
      <c r="D14" s="10">
        <v>3496.16</v>
      </c>
      <c r="E14" s="46">
        <v>196826.82</v>
      </c>
      <c r="F14" s="5">
        <v>236192.18</v>
      </c>
      <c r="G14" s="48"/>
    </row>
    <row r="15" spans="1:8" ht="19.899999999999999" customHeight="1" x14ac:dyDescent="0.2">
      <c r="A15" s="8">
        <v>8</v>
      </c>
      <c r="B15" s="2" t="s">
        <v>10</v>
      </c>
      <c r="C15" s="15">
        <v>55.625999999999998</v>
      </c>
      <c r="D15" s="10">
        <v>4001.17</v>
      </c>
      <c r="E15" s="42">
        <v>222569.08</v>
      </c>
      <c r="F15" s="31">
        <v>267082.90000000002</v>
      </c>
      <c r="G15" s="48"/>
    </row>
    <row r="16" spans="1:8" ht="19.899999999999999" customHeight="1" x14ac:dyDescent="0.2">
      <c r="A16" s="20">
        <v>9</v>
      </c>
      <c r="B16" s="21" t="s">
        <v>11</v>
      </c>
      <c r="C16" s="22">
        <v>53.191000000000003</v>
      </c>
      <c r="D16" s="23">
        <v>4148.7</v>
      </c>
      <c r="E16" s="41">
        <v>220673.5</v>
      </c>
      <c r="F16" s="32">
        <v>264808.2</v>
      </c>
      <c r="G16" s="48"/>
    </row>
    <row r="17" spans="1:7" ht="19.899999999999999" customHeight="1" x14ac:dyDescent="0.2">
      <c r="A17" s="8">
        <v>10</v>
      </c>
      <c r="B17" s="2" t="s">
        <v>13</v>
      </c>
      <c r="C17" s="15">
        <v>55.381999999999998</v>
      </c>
      <c r="D17" s="10">
        <v>3852.17</v>
      </c>
      <c r="E17" s="41">
        <v>213340.88</v>
      </c>
      <c r="F17" s="32">
        <v>256009.05</v>
      </c>
      <c r="G17" s="48"/>
    </row>
    <row r="18" spans="1:7" ht="19.899999999999999" customHeight="1" x14ac:dyDescent="0.2">
      <c r="A18" s="8">
        <v>11</v>
      </c>
      <c r="B18" s="2" t="s">
        <v>17</v>
      </c>
      <c r="C18" s="15">
        <v>60.892000000000003</v>
      </c>
      <c r="D18" s="10">
        <v>4286.67</v>
      </c>
      <c r="E18" s="42">
        <v>261023.91</v>
      </c>
      <c r="F18" s="31">
        <v>313228.69</v>
      </c>
      <c r="G18" s="48"/>
    </row>
    <row r="19" spans="1:7" ht="19.899999999999999" customHeight="1" thickBot="1" x14ac:dyDescent="0.25">
      <c r="A19" s="8">
        <v>12</v>
      </c>
      <c r="B19" s="2" t="s">
        <v>14</v>
      </c>
      <c r="C19" s="15">
        <v>87.516999999999996</v>
      </c>
      <c r="D19" s="30">
        <v>4189.79</v>
      </c>
      <c r="E19" s="42">
        <v>366677.85</v>
      </c>
      <c r="F19" s="31">
        <v>440013.42</v>
      </c>
      <c r="G19" s="48"/>
    </row>
    <row r="20" spans="1:7" ht="19.899999999999999" customHeight="1" thickBot="1" x14ac:dyDescent="0.25">
      <c r="A20" s="55" t="s">
        <v>20</v>
      </c>
      <c r="B20" s="56"/>
      <c r="C20" s="24">
        <f>SUM(C7:C12,C14:C19)</f>
        <v>399.404</v>
      </c>
      <c r="D20" s="25">
        <f>ROUND(E20/C20,12)</f>
        <v>3971.7076193528401</v>
      </c>
      <c r="E20" s="34">
        <f>SUM(E7:E12,E14:E19)</f>
        <v>1586315.9100000001</v>
      </c>
      <c r="F20" s="34">
        <f>SUM(F7:F12,F14:F19)</f>
        <v>1903579.0799999998</v>
      </c>
      <c r="G20" s="49"/>
    </row>
    <row r="22" spans="1:7" ht="15" x14ac:dyDescent="0.2">
      <c r="F22" s="35"/>
      <c r="G22" s="35"/>
    </row>
  </sheetData>
  <mergeCells count="4">
    <mergeCell ref="A3:F3"/>
    <mergeCell ref="A4:F4"/>
    <mergeCell ref="A13:B13"/>
    <mergeCell ref="A20:B20"/>
  </mergeCells>
  <printOptions horizontalCentered="1"/>
  <pageMargins left="0.39370078740157483" right="0" top="0.19685039370078741" bottom="0.19685039370078741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Сбыт 2025 год</vt:lpstr>
      <vt:lpstr>ЭПК 2025 год</vt:lpstr>
    </vt:vector>
  </TitlesOfParts>
  <Company>BEU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MAINSB</dc:creator>
  <cp:lastModifiedBy>Admin</cp:lastModifiedBy>
  <cp:lastPrinted>2026-01-28T10:02:54Z</cp:lastPrinted>
  <dcterms:created xsi:type="dcterms:W3CDTF">2008-07-21T03:14:32Z</dcterms:created>
  <dcterms:modified xsi:type="dcterms:W3CDTF">2026-02-12T08:03:13Z</dcterms:modified>
</cp:coreProperties>
</file>